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380" activeTab="5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'1'!$A$1:$DD$54</definedName>
    <definedName name="_xlnm.Print_Area" localSheetId="1">'2'!$A$1:$DD$30</definedName>
    <definedName name="_xlnm.Print_Area" localSheetId="2">'3 лист 2019г '!$A$4:$FA$87</definedName>
    <definedName name="_xlnm.Print_Area" localSheetId="5">'4'!$A$1:$DK$19</definedName>
    <definedName name="_xlnm.Print_Area" localSheetId="3">'4 лист 2020 г'!$A$4:$FA$84</definedName>
    <definedName name="_xlnm.Print_Area" localSheetId="6">'5'!$A$2:$DD$40</definedName>
    <definedName name="_xlnm.Print_Area" localSheetId="4">'5 лист 2021  г'!$A$4:$FA$84</definedName>
  </definedNames>
  <calcPr fullCalcOnLoad="1"/>
</workbook>
</file>

<file path=xl/sharedStrings.xml><?xml version="1.0" encoding="utf-8"?>
<sst xmlns="http://schemas.openxmlformats.org/spreadsheetml/2006/main" count="706" uniqueCount="265">
  <si>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</si>
  <si>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</si>
  <si>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</si>
  <si>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</si>
  <si>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</si>
  <si>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</si>
  <si>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</si>
  <si>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</si>
  <si>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</si>
  <si>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</si>
  <si>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</si>
  <si>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</si>
  <si>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</si>
  <si>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</si>
  <si>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</si>
  <si>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</si>
  <si>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</si>
  <si>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</si>
  <si>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</si>
  <si>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</si>
  <si>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</si>
  <si>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</si>
  <si>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</si>
  <si>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</si>
  <si>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</si>
  <si>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</si>
  <si>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</si>
  <si>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</si>
  <si>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</si>
  <si>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</si>
  <si>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</si>
  <si>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</si>
  <si>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</si>
  <si>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</si>
  <si>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</si>
  <si>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</si>
  <si>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</si>
  <si>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</si>
  <si>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</si>
  <si>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</si>
  <si>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</si>
  <si>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</si>
  <si>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</si>
  <si>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</si>
  <si>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</si>
  <si>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</si>
  <si>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</si>
  <si>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</si>
  <si>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</si>
  <si>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</si>
  <si>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</si>
  <si>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</si>
  <si>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</si>
  <si>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</si>
  <si>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</si>
  <si>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</si>
  <si>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</si>
  <si>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</si>
  <si>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</si>
  <si>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</si>
  <si>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</si>
  <si>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</si>
  <si>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</si>
  <si>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</si>
  <si>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</si>
  <si>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</si>
  <si>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</si>
  <si>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</si>
  <si>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</si>
  <si>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</si>
  <si>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</si>
  <si>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</si>
  <si>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</si>
  <si>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</si>
  <si>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</si>
  <si>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</si>
  <si>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</si>
  <si>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</si>
  <si>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</si>
  <si>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</si>
  <si>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</si>
  <si>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</si>
  <si>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</si>
  <si>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</si>
  <si>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</si>
  <si>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</si>
  <si>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</si>
  <si>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</si>
  <si>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</si>
  <si>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</si>
  <si>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</si>
  <si>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</si>
  <si>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</si>
  <si>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</si>
  <si>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</si>
  <si>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</si>
  <si>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</si>
  <si>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</si>
  <si>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</si>
  <si>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</si>
  <si>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</si>
  <si>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</si>
  <si>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</si>
  <si>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</si>
  <si>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</si>
  <si>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</si>
  <si>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</si>
  <si>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</si>
  <si>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</si>
  <si>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</si>
  <si>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</si>
  <si>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</si>
  <si>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</si>
  <si>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</si>
  <si>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</si>
  <si>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</si>
  <si>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</si>
  <si>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</si>
  <si>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</si>
  <si>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</si>
  <si>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</si>
  <si>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</si>
  <si>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</si>
  <si>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</si>
  <si>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</si>
  <si>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</si>
  <si>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</si>
  <si>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</si>
  <si>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</si>
  <si>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</si>
  <si>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</si>
  <si>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</si>
  <si>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</si>
  <si>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</si>
  <si>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</si>
  <si>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</si>
  <si>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</si>
  <si>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</si>
  <si>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</si>
  <si>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</si>
  <si>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</si>
  <si>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</si>
  <si>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</si>
  <si>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</si>
  <si>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</si>
  <si>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</si>
  <si>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</si>
  <si>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</si>
  <si>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</si>
  <si>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</si>
  <si>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</si>
  <si>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</si>
  <si>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</si>
  <si>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</si>
  <si>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</si>
  <si>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</si>
  <si>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</si>
  <si>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</si>
  <si>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</si>
  <si>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</si>
  <si>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</si>
  <si>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</si>
  <si>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</si>
  <si>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</si>
  <si>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</si>
  <si>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</si>
  <si>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</si>
  <si>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</si>
  <si>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</si>
  <si>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</si>
  <si>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</si>
  <si>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</si>
  <si>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</si>
  <si>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</si>
  <si>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</si>
  <si>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</si>
  <si>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</si>
  <si>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</si>
  <si>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</si>
  <si>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</si>
  <si>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</si>
  <si>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</si>
  <si>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Главный бухглатер</t>
  </si>
  <si>
    <t>Согласовано:</t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</si>
  <si>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</si>
  <si>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</si>
  <si>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</si>
  <si>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</si>
  <si>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</si>
  <si>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</si>
  <si>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</si>
  <si>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</si>
  <si>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</si>
  <si>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</si>
  <si>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</si>
  <si>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</si>
  <si>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</si>
  <si>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</si>
  <si>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</si>
  <si>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</si>
  <si>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на ______________________________________2019г.</t>
  </si>
  <si>
    <t>"_____"___________________2019г.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</si>
  <si>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</si>
  <si>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</si>
  <si>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</si>
  <si>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</si>
  <si>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</si>
  <si>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</si>
  <si>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</si>
  <si>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</si>
  <si>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</si>
  <si>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</si>
  <si>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</si>
  <si>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</si>
  <si>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</si>
  <si>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</si>
  <si>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</si>
  <si>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</si>
  <si>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</si>
  <si>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</si>
  <si>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</si>
  <si>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</si>
  <si>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</si>
  <si>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</si>
  <si>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</si>
  <si>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</si>
  <si>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341-349</t>
  </si>
  <si>
    <t>01.04.89</t>
  </si>
  <si>
    <t>Программное обеспечение (прочее)</t>
  </si>
  <si>
    <r>
      <t xml:space="preserve">III. Показатели по поступлениям и выплатам муниципального учреждения на МБДОУ"Детский сад №275"г.о.Самара 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</si>
  <si>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r>
      <t xml:space="preserve">III. Показатели по поступлениям и выплатам муниципального учреждения на МБДОУ"Детский сад №275"г.о.Самара 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</si>
  <si>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МБДОУ"Детский сад №275"г.о.Самара</t>
    </r>
    <r>
      <rPr>
        <b/>
        <sz val="14"/>
        <rFont val="Times New Roman"/>
        <family val="1"/>
      </rPr>
      <t xml:space="preserve">2022 </t>
    </r>
    <r>
      <rPr>
        <sz val="14"/>
        <rFont val="Times New Roman"/>
        <family val="1"/>
      </rPr>
      <t>г.</t>
    </r>
  </si>
  <si>
    <t>Агапова М.Н.</t>
  </si>
  <si>
    <t>Кочергина Е.А.</t>
  </si>
  <si>
    <r>
      <t xml:space="preserve">на 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2021-2022 гг</t>
    </r>
    <r>
      <rPr>
        <sz val="14"/>
        <rFont val="Times New Roman"/>
        <family val="1"/>
      </rPr>
      <t xml:space="preserve"> плановый период</t>
    </r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</si>
  <si>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</si>
  <si>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</si>
  <si>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</si>
  <si>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</si>
  <si>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</si>
  <si>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</si>
  <si>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</si>
  <si>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</si>
  <si>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</si>
  <si>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</si>
  <si>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2021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</si>
  <si>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2022 г</t>
    </r>
    <r>
      <rPr>
        <sz val="13"/>
        <rFont val="Times New Roman"/>
        <family val="1"/>
      </rPr>
      <t>.                  2-й год планового период</t>
    </r>
  </si>
  <si>
    <t>на 2020г. очередной финансовый год</t>
  </si>
  <si>
    <t>на 2021г. 1-й год планового период</t>
  </si>
  <si>
    <t>на 2022_г. 2-й год планового период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</si>
  <si>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>г.</t>
    </r>
  </si>
  <si>
    <t>20</t>
  </si>
  <si>
    <t>"________" ____________________2020 г.</t>
  </si>
  <si>
    <t>составления плана: 193401,55</t>
  </si>
  <si>
    <t>составления Плана, в том числе балансовая стоимость особо ценного движимого имущества:143137,7</t>
  </si>
  <si>
    <t>1.5. Общая балансовая стоимость движимого муниципального имущества на дату 3733636,41</t>
  </si>
  <si>
    <r>
      <rPr>
        <b/>
        <sz val="12"/>
        <rFont val="Times New Roman"/>
        <family val="1"/>
      </rPr>
      <t>228</t>
    </r>
    <r>
      <rPr>
        <sz val="12"/>
        <rFont val="Times New Roman"/>
        <family val="1"/>
      </rPr>
      <t xml:space="preserve"> (01.04.60)</t>
    </r>
  </si>
  <si>
    <t>Услуги,работы для целей капитальных вложений</t>
  </si>
  <si>
    <t>014.04.88</t>
  </si>
  <si>
    <t>Программное обеспечение (обновление заработной платы)</t>
  </si>
  <si>
    <t>226(01.04.58)</t>
  </si>
  <si>
    <t>Льготное питание (поставка пbтания)</t>
  </si>
  <si>
    <t>муниципальное бюджетное дошкольное образовательное учреждение "Детский сад общеразвивающего вида № 275" г.о. Самара</t>
  </si>
  <si>
    <t>заместитель руководителя Департамента-руководитель управления экономического планирования и бухгалтерского учета</t>
  </si>
  <si>
    <t>Осипов И.Д.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</si>
</sst>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  <numFmt numFmtId="174" formatCode="#,##0.00\ &quot;₽&quot;"/>
  </numFmts>
  <fonts count="5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" fontId="9" fillId="33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49" fontId="3" fillId="0" borderId="1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55" fillId="34" borderId="10" xfId="0" applyNumberFormat="1" applyFont="1" applyFill="1" applyBorder="1" applyAlignment="1">
      <alignment horizontal="center" vertical="center"/>
    </xf>
    <xf numFmtId="172" fontId="55" fillId="34" borderId="13" xfId="0" applyNumberFormat="1" applyFont="1" applyFill="1" applyBorder="1" applyAlignment="1">
      <alignment horizontal="center" vertical="center"/>
    </xf>
    <xf numFmtId="172" fontId="55" fillId="34" borderId="14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56" fillId="34" borderId="10" xfId="0" applyNumberFormat="1" applyFont="1" applyFill="1" applyBorder="1" applyAlignment="1">
      <alignment horizontal="center" vertical="center"/>
    </xf>
    <xf numFmtId="172" fontId="56" fillId="34" borderId="13" xfId="0" applyNumberFormat="1" applyFont="1" applyFill="1" applyBorder="1" applyAlignment="1">
      <alignment horizontal="center" vertical="center"/>
    </xf>
    <xf numFmtId="172" fontId="56" fillId="34" borderId="14" xfId="0" applyNumberFormat="1" applyFont="1" applyFill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0" borderId="18" xfId="0" applyNumberFormat="1" applyFont="1" applyBorder="1" applyAlignment="1">
      <alignment horizontal="center" vertical="center"/>
    </xf>
    <xf numFmtId="172" fontId="56" fillId="34" borderId="18" xfId="0" applyNumberFormat="1" applyFont="1" applyFill="1" applyBorder="1" applyAlignment="1">
      <alignment horizontal="center" vertical="center"/>
    </xf>
    <xf numFmtId="172" fontId="56" fillId="34" borderId="12" xfId="0" applyNumberFormat="1" applyFont="1" applyFill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3"/>
  <sheetViews>
    <sheetView zoomScale="80" zoomScaleNormal="80" zoomScaleSheetLayoutView="100" workbookViewId="0" topLeftCell="A11">
      <selection activeCell="CA12" sqref="CA12:DD1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3.125" style="1" customWidth="1"/>
    <col min="108" max="108" width="11.75390625" style="1" hidden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35" t="s">
        <v>140</v>
      </c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</row>
    <row r="2" spans="47:108" s="2" customFormat="1" ht="12">
      <c r="AU2" s="151" t="s">
        <v>35</v>
      </c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</row>
    <row r="3" spans="46:108" s="2" customFormat="1" ht="12">
      <c r="AT3" s="127" t="s">
        <v>147</v>
      </c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</row>
    <row r="4" spans="45:108" s="2" customFormat="1" ht="10.5" customHeight="1">
      <c r="AS4" s="31" t="s">
        <v>142</v>
      </c>
      <c r="AT4" s="70"/>
      <c r="AU4" s="135" t="s">
        <v>161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47:108" s="2" customFormat="1" ht="12">
      <c r="AU5" s="151" t="s">
        <v>162</v>
      </c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</row>
    <row r="6" spans="47:108" s="2" customFormat="1" ht="12">
      <c r="AU6" s="127" t="s">
        <v>163</v>
      </c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</row>
    <row r="7" spans="47:108" s="2" customFormat="1" ht="18.75"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</row>
    <row r="8" ht="15">
      <c r="N8" s="2"/>
    </row>
    <row r="9" spans="35:108" ht="15.75" customHeight="1">
      <c r="AI9" s="133" t="s">
        <v>9</v>
      </c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</row>
    <row r="10" spans="34:108" ht="33.75" customHeight="1">
      <c r="AH10" s="153" t="s">
        <v>263</v>
      </c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</row>
    <row r="11" spans="34:108" s="2" customFormat="1" ht="18.75" customHeight="1">
      <c r="AH11" s="152" t="s">
        <v>25</v>
      </c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</row>
    <row r="12" spans="34:108" ht="18.75">
      <c r="AH12" s="1" t="s">
        <v>148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132" t="s">
        <v>264</v>
      </c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</row>
    <row r="13" spans="35:108" s="2" customFormat="1" ht="16.5" customHeight="1">
      <c r="AI13" s="134" t="s">
        <v>7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47"/>
      <c r="BU13" s="47"/>
      <c r="BV13" s="47"/>
      <c r="BW13" s="47"/>
      <c r="BX13" s="47"/>
      <c r="BY13" s="134" t="s">
        <v>8</v>
      </c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</row>
    <row r="14" spans="64:101" ht="18.75">
      <c r="BL14" s="32"/>
      <c r="BM14" s="30" t="s">
        <v>2</v>
      </c>
      <c r="BN14" s="137"/>
      <c r="BO14" s="137"/>
      <c r="BP14" s="137"/>
      <c r="BQ14" s="137"/>
      <c r="BR14" s="32" t="s">
        <v>2</v>
      </c>
      <c r="BS14" s="32"/>
      <c r="BT14" s="32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8">
        <v>20</v>
      </c>
      <c r="CN14" s="138"/>
      <c r="CO14" s="138"/>
      <c r="CP14" s="138"/>
      <c r="CQ14" s="139" t="s">
        <v>251</v>
      </c>
      <c r="CR14" s="139"/>
      <c r="CS14" s="139"/>
      <c r="CT14" s="139"/>
      <c r="CU14" s="32" t="s">
        <v>3</v>
      </c>
      <c r="CV14" s="32"/>
      <c r="CW14" s="32"/>
    </row>
    <row r="15" ht="15">
      <c r="CY15" s="8"/>
    </row>
    <row r="16" ht="15">
      <c r="CY16" s="8"/>
    </row>
    <row r="17" spans="1:222" ht="18.75">
      <c r="A17" s="40">
        <v>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33" t="s">
        <v>149</v>
      </c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42"/>
      <c r="FM17" s="142"/>
      <c r="FN17" s="142"/>
      <c r="FO17" s="142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3" t="s">
        <v>234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 t="s">
        <v>30</v>
      </c>
      <c r="BB18" s="133"/>
      <c r="BC18" s="133"/>
      <c r="BD18" s="133"/>
      <c r="BE18" s="133"/>
      <c r="BF18" s="133" t="s">
        <v>46</v>
      </c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</row>
    <row r="19" spans="26:92" ht="19.5" customHeight="1">
      <c r="Z19" s="133" t="s">
        <v>252</v>
      </c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</row>
    <row r="21" spans="77:108" ht="18.75"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132" t="s">
        <v>10</v>
      </c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</row>
    <row r="22" spans="77:108" ht="15" customHeight="1"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0" t="s">
        <v>26</v>
      </c>
      <c r="CN22" s="32"/>
      <c r="CO22" s="128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36:108" ht="15" customHeight="1">
      <c r="AJ23" s="18"/>
      <c r="AK23" s="15"/>
      <c r="AL23" s="143"/>
      <c r="AM23" s="143"/>
      <c r="AN23" s="143"/>
      <c r="AO23" s="143"/>
      <c r="AP23" s="18"/>
      <c r="AQ23" s="18"/>
      <c r="AR23" s="18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4"/>
      <c r="BL23" s="144"/>
      <c r="BM23" s="144"/>
      <c r="BN23" s="144"/>
      <c r="BO23" s="145"/>
      <c r="BP23" s="145"/>
      <c r="BQ23" s="145"/>
      <c r="BR23" s="145"/>
      <c r="BS23" s="18"/>
      <c r="BT23" s="18"/>
      <c r="BU23" s="18"/>
      <c r="BV23" s="17"/>
      <c r="BY23" s="37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0" t="s">
        <v>11</v>
      </c>
      <c r="CN23" s="32"/>
      <c r="CO23" s="128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30"/>
    </row>
    <row r="24" spans="77:108" ht="15" customHeight="1">
      <c r="BY24" s="37"/>
      <c r="BZ24" s="37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0"/>
      <c r="CN24" s="32"/>
      <c r="CO24" s="128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77:108" ht="12" customHeight="1">
      <c r="BY25" s="37"/>
      <c r="BZ25" s="37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0"/>
      <c r="CN25" s="32"/>
      <c r="CO25" s="128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0"/>
    </row>
    <row r="26" spans="1:108" ht="18" customHeight="1">
      <c r="A26" s="33" t="s">
        <v>44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AH26" s="131" t="s">
        <v>262</v>
      </c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6"/>
      <c r="BY26" s="37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0" t="s">
        <v>12</v>
      </c>
      <c r="CN26" s="32"/>
      <c r="CO26" s="128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" customHeight="1">
      <c r="A27" s="33" t="s">
        <v>173</v>
      </c>
      <c r="B27" s="32"/>
      <c r="C27" s="32"/>
      <c r="D27" s="32"/>
      <c r="E27" s="32"/>
      <c r="F27" s="32"/>
      <c r="G27" s="3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5"/>
      <c r="V27" s="38"/>
      <c r="W27" s="38"/>
      <c r="X27" s="38"/>
      <c r="Y27" s="38"/>
      <c r="Z27" s="34"/>
      <c r="AA27" s="34"/>
      <c r="AB27" s="34"/>
      <c r="AC27" s="36"/>
      <c r="AD27" s="36"/>
      <c r="AE27" s="36"/>
      <c r="AF27" s="36"/>
      <c r="AG27" s="36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6"/>
      <c r="BY27" s="37"/>
      <c r="BZ27" s="37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9"/>
      <c r="CN27" s="32"/>
      <c r="CO27" s="128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ht="41.25" customHeight="1">
      <c r="A28" s="4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6"/>
      <c r="BY28" s="37"/>
      <c r="BZ28" s="37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9"/>
      <c r="CN28" s="32"/>
      <c r="CO28" s="128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44:108" ht="21" customHeight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7"/>
      <c r="BZ29" s="37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0"/>
      <c r="CN29" s="32"/>
      <c r="CO29" s="146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8"/>
    </row>
    <row r="30" spans="1:108" s="20" customFormat="1" ht="21" customHeight="1">
      <c r="A30" s="20" t="s">
        <v>31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AH30" s="149" t="s">
        <v>235</v>
      </c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21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1"/>
      <c r="CN30" s="40"/>
      <c r="CO30" s="146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8"/>
    </row>
    <row r="31" spans="1:108" s="20" customFormat="1" ht="21" customHeight="1">
      <c r="A31" s="150" t="s">
        <v>137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2" t="s">
        <v>13</v>
      </c>
      <c r="CN31" s="40"/>
      <c r="CO31" s="146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8"/>
    </row>
    <row r="32" spans="1:108" s="20" customFormat="1" ht="1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X32" s="22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0" customFormat="1" ht="1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X33" s="22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spans="1:108" ht="18.75">
      <c r="A34" s="33" t="s">
        <v>41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4"/>
      <c r="AN34" s="44"/>
      <c r="AO34" s="44"/>
      <c r="AP34" s="44"/>
      <c r="AQ34" s="44"/>
      <c r="AR34" s="44"/>
      <c r="AS34" s="6"/>
      <c r="AT34" s="140" t="s">
        <v>236</v>
      </c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.75">
      <c r="A35" s="33" t="s">
        <v>42</v>
      </c>
      <c r="B35" s="3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8.75">
      <c r="A36" s="33" t="s">
        <v>32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M36" s="16"/>
      <c r="AN36" s="16"/>
      <c r="AO36" s="16"/>
      <c r="AP36" s="16"/>
      <c r="AQ36" s="1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</row>
    <row r="37" spans="1:108" ht="42" customHeight="1">
      <c r="A37" s="33" t="s">
        <v>45</v>
      </c>
      <c r="B37" s="32"/>
      <c r="C37" s="32" t="s">
        <v>171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 t="s">
        <v>172</v>
      </c>
      <c r="Z37" s="32"/>
      <c r="AA37" s="32"/>
      <c r="AB37" s="32"/>
      <c r="AC37" s="32"/>
      <c r="AD37" s="32"/>
      <c r="AE37" s="32"/>
      <c r="AF37" s="32"/>
      <c r="AG37" s="32"/>
      <c r="AH37" s="126" t="s">
        <v>237</v>
      </c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11.25" customHeight="1">
      <c r="A38" s="4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35:92" ht="15" customHeight="1"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</row>
    <row r="40" spans="1:108" s="3" customFormat="1" ht="18.75" customHeight="1">
      <c r="A40" s="133" t="s">
        <v>166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</row>
    <row r="41" spans="1:108" s="3" customFormat="1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ht="18.75">
      <c r="A42" s="45" t="s">
        <v>174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</row>
    <row r="43" spans="1:108" ht="105" customHeight="1">
      <c r="A43" s="124" t="s">
        <v>238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</row>
    <row r="44" spans="1:108" ht="18.75">
      <c r="A44" s="45" t="s">
        <v>175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4"/>
    </row>
    <row r="45" spans="1:108" ht="60.75" customHeight="1">
      <c r="A45" s="124" t="s">
        <v>239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</row>
    <row r="46" spans="1:108" ht="18.75">
      <c r="A46" s="45" t="s">
        <v>33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4"/>
    </row>
    <row r="47" spans="1:108" ht="15">
      <c r="A47" s="124" t="s">
        <v>240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</row>
    <row r="48" ht="0.75" customHeight="1" hidden="1"/>
    <row r="49" spans="1:123" ht="18.75" customHeight="1">
      <c r="A49" s="136" t="s">
        <v>167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18.75" customHeight="1">
      <c r="A50" s="136" t="s">
        <v>253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41"/>
      <c r="DA50" s="141"/>
      <c r="DB50" s="141"/>
      <c r="DC50" s="141"/>
      <c r="DD50" s="45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</row>
    <row r="51" spans="1:123" ht="1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08" ht="18.75">
      <c r="A52" s="136" t="s">
        <v>255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</row>
    <row r="53" spans="1:108" ht="18.75">
      <c r="A53" s="136" t="s">
        <v>254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</row>
    <row r="54" ht="22.5" customHeight="1"/>
  </sheetData>
  <sheetProtection/>
  <mergeCells count="55">
    <mergeCell ref="A53:DD53"/>
    <mergeCell ref="AU1:DD1"/>
    <mergeCell ref="AU2:DD2"/>
    <mergeCell ref="AU5:DD5"/>
    <mergeCell ref="AH11:DD11"/>
    <mergeCell ref="AH10:DD10"/>
    <mergeCell ref="AI13:BS13"/>
    <mergeCell ref="A40:DD40"/>
    <mergeCell ref="A51:DD51"/>
    <mergeCell ref="A49:DD49"/>
    <mergeCell ref="CO29:DD29"/>
    <mergeCell ref="AH30:BV30"/>
    <mergeCell ref="CO30:DD30"/>
    <mergeCell ref="A31:AZ32"/>
    <mergeCell ref="CO31:DD31"/>
    <mergeCell ref="CO26:DD26"/>
    <mergeCell ref="CO27:DD27"/>
    <mergeCell ref="CO28:DD2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50:CY50"/>
    <mergeCell ref="A52:DD52"/>
    <mergeCell ref="BN14:BQ14"/>
    <mergeCell ref="BU14:CL14"/>
    <mergeCell ref="CM14:CP14"/>
    <mergeCell ref="CQ14:CT14"/>
    <mergeCell ref="AT34:CM35"/>
    <mergeCell ref="CZ50:DC50"/>
    <mergeCell ref="AR36:CN36"/>
    <mergeCell ref="AI38:CO38"/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  <mergeCell ref="A47:DD47"/>
    <mergeCell ref="AI39:CN39"/>
    <mergeCell ref="AH37:CC37"/>
    <mergeCell ref="BK44:DC44"/>
    <mergeCell ref="BX46:DC46"/>
    <mergeCell ref="A43:DD43"/>
    <mergeCell ref="A45:DD45"/>
  </mergeCells>
  <printOptions/>
  <pageMargins left="0.51" right="0.12" top="0.5905511811023623" bottom="0.3937007874015748" header="0.1968503937007874" footer="0.196850393700787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9">
      <selection activeCell="BU29" sqref="BU29:DD29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54" t="s">
        <v>107</v>
      </c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</row>
    <row r="3" spans="1:108" ht="18" customHeight="1">
      <c r="A3" s="155" t="s">
        <v>164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</row>
    <row r="5" spans="1:108" s="3" customFormat="1" ht="20.25" customHeight="1">
      <c r="A5" s="156" t="s">
        <v>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8"/>
      <c r="BU5" s="156" t="s">
        <v>4</v>
      </c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8"/>
    </row>
    <row r="6" spans="1:108" ht="20.25" customHeight="1">
      <c r="A6" s="48"/>
      <c r="B6" s="159" t="s">
        <v>5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60"/>
      <c r="BU6" s="161">
        <v>3927037.96</v>
      </c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3"/>
    </row>
    <row r="7" spans="1:108" ht="20.25" customHeight="1">
      <c r="A7" s="49"/>
      <c r="B7" s="164" t="s">
        <v>1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5"/>
      <c r="BU7" s="166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8"/>
    </row>
    <row r="8" spans="1:108" ht="39.75" customHeight="1">
      <c r="A8" s="50"/>
      <c r="B8" s="159" t="s">
        <v>168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60"/>
      <c r="BU8" s="166">
        <v>193401.55</v>
      </c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8"/>
    </row>
    <row r="9" spans="1:108" ht="20.25" customHeight="1">
      <c r="A9" s="49"/>
      <c r="B9" s="169" t="s">
        <v>6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70"/>
      <c r="BU9" s="166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8"/>
    </row>
    <row r="10" spans="1:108" ht="20.25" customHeight="1">
      <c r="A10" s="50"/>
      <c r="B10" s="159" t="s">
        <v>108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60"/>
      <c r="BU10" s="171">
        <v>193401.55</v>
      </c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3"/>
    </row>
    <row r="11" spans="1:108" ht="20.25" customHeight="1">
      <c r="A11" s="49"/>
      <c r="B11" s="169" t="s">
        <v>6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70"/>
      <c r="BU11" s="171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3"/>
    </row>
    <row r="12" spans="1:108" ht="20.25" customHeight="1">
      <c r="A12" s="50"/>
      <c r="B12" s="159" t="s">
        <v>109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60"/>
      <c r="BU12" s="171">
        <v>0</v>
      </c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3"/>
    </row>
    <row r="13" spans="1:108" ht="20.25" customHeight="1">
      <c r="A13" s="50"/>
      <c r="B13" s="159" t="s">
        <v>110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60"/>
      <c r="BU13" s="171">
        <v>143138.7</v>
      </c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3"/>
    </row>
    <row r="14" spans="1:108" ht="20.25" customHeight="1">
      <c r="A14" s="51"/>
      <c r="B14" s="169" t="s">
        <v>6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70"/>
      <c r="BU14" s="171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3"/>
    </row>
    <row r="15" spans="1:108" s="3" customFormat="1" ht="18.75">
      <c r="A15" s="50"/>
      <c r="B15" s="159" t="s">
        <v>109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60"/>
      <c r="BU15" s="171">
        <v>0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3"/>
    </row>
    <row r="16" spans="1:108" ht="18.75">
      <c r="A16" s="48"/>
      <c r="B16" s="159" t="s">
        <v>36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60"/>
      <c r="BU16" s="174">
        <v>530054.24</v>
      </c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6"/>
    </row>
    <row r="17" spans="1:108" ht="18.75">
      <c r="A17" s="49"/>
      <c r="B17" s="164" t="s">
        <v>1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5"/>
      <c r="BU17" s="171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3"/>
    </row>
    <row r="18" spans="1:108" ht="18.75">
      <c r="A18" s="50"/>
      <c r="B18" s="159" t="s">
        <v>113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60"/>
      <c r="BU18" s="166">
        <v>530054.24</v>
      </c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8"/>
    </row>
    <row r="19" spans="1:108" ht="18.75">
      <c r="A19" s="52"/>
      <c r="B19" s="169" t="s">
        <v>6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70"/>
      <c r="BU19" s="166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8"/>
    </row>
    <row r="20" spans="1:108" ht="18.75">
      <c r="A20" s="50"/>
      <c r="B20" s="159" t="s">
        <v>114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60"/>
      <c r="BU20" s="166">
        <v>530054.24</v>
      </c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8"/>
    </row>
    <row r="21" spans="1:108" ht="39.75" customHeight="1">
      <c r="A21" s="50"/>
      <c r="B21" s="159" t="s">
        <v>115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60"/>
      <c r="BU21" s="171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</row>
    <row r="22" spans="1:108" ht="20.25" customHeight="1">
      <c r="A22" s="52"/>
      <c r="B22" s="177" t="s">
        <v>6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8"/>
      <c r="BU22" s="171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</row>
    <row r="23" spans="1:108" ht="20.25" customHeight="1">
      <c r="A23" s="50"/>
      <c r="B23" s="159" t="s">
        <v>111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60"/>
      <c r="BU23" s="171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ht="20.25" customHeight="1">
      <c r="A24" s="50"/>
      <c r="B24" s="159" t="s">
        <v>112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60"/>
      <c r="BU24" s="171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3"/>
    </row>
    <row r="25" spans="1:108" ht="20.25" customHeight="1">
      <c r="A25" s="48"/>
      <c r="B25" s="159" t="s">
        <v>37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60"/>
      <c r="BU25" s="174">
        <v>178756</v>
      </c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6"/>
    </row>
    <row r="26" spans="1:108" ht="20.25" customHeight="1">
      <c r="A26" s="53"/>
      <c r="B26" s="164" t="s">
        <v>1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5"/>
      <c r="BU26" s="171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20.25" customHeight="1">
      <c r="A27" s="50"/>
      <c r="B27" s="159" t="s">
        <v>116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60"/>
      <c r="BU27" s="171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3"/>
    </row>
    <row r="28" spans="1:108" ht="20.25" customHeight="1">
      <c r="A28" s="50"/>
      <c r="B28" s="159" t="s">
        <v>117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60"/>
      <c r="BU28" s="171">
        <v>178756</v>
      </c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3"/>
    </row>
    <row r="29" spans="1:108" ht="20.25" customHeight="1">
      <c r="A29" s="52"/>
      <c r="B29" s="169" t="s">
        <v>6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70"/>
      <c r="BU29" s="166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8"/>
    </row>
    <row r="30" spans="1:108" ht="20.25" customHeight="1">
      <c r="A30" s="50"/>
      <c r="B30" s="159" t="s">
        <v>141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60"/>
      <c r="BU30" s="171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3"/>
    </row>
  </sheetData>
  <sheetProtection/>
  <mergeCells count="54"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CF2:DD2"/>
    <mergeCell ref="A3:DD3"/>
    <mergeCell ref="A5:BT5"/>
    <mergeCell ref="BU5:DD5"/>
    <mergeCell ref="B6:BT6"/>
    <mergeCell ref="BU6:DD6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3"/>
  <sheetViews>
    <sheetView zoomScale="80" zoomScaleNormal="80" zoomScaleSheetLayoutView="100" workbookViewId="0" topLeftCell="A4">
      <pane xSplit="62" ySplit="7" topLeftCell="BK48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S68" sqref="CS68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7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7.25390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4.00390625" style="1" customWidth="1"/>
    <col min="158" max="160" width="2.25390625" style="1" customWidth="1"/>
    <col min="161" max="16384" width="0.875" style="1" customWidth="1"/>
  </cols>
  <sheetData>
    <row r="1" ht="3" customHeight="1"/>
    <row r="2" spans="131:156" ht="3" customHeight="1">
      <c r="EA2" s="154" t="s">
        <v>119</v>
      </c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</row>
    <row r="3" spans="131:156" ht="15"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</row>
    <row r="4" spans="1:142" s="3" customFormat="1" ht="28.5" customHeight="1">
      <c r="A4" s="155" t="s">
        <v>229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8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90" t="s">
        <v>47</v>
      </c>
      <c r="AS6" s="189" t="s">
        <v>48</v>
      </c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 t="s">
        <v>49</v>
      </c>
      <c r="BK6" s="191" t="s">
        <v>118</v>
      </c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3"/>
    </row>
    <row r="7" spans="1:157" ht="16.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90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 t="s">
        <v>34</v>
      </c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 t="s">
        <v>50</v>
      </c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</row>
    <row r="8" spans="1:157" ht="91.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90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 t="s">
        <v>169</v>
      </c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 t="s">
        <v>160</v>
      </c>
      <c r="CS8" s="189" t="s">
        <v>181</v>
      </c>
      <c r="CT8" s="189" t="s">
        <v>51</v>
      </c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90" t="s">
        <v>56</v>
      </c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89" t="s">
        <v>52</v>
      </c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</row>
    <row r="9" spans="1:157" ht="110.2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90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89" t="s">
        <v>53</v>
      </c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91" t="s">
        <v>54</v>
      </c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3"/>
    </row>
    <row r="10" spans="1:157" s="2" customFormat="1" ht="15.75" customHeight="1">
      <c r="A10" s="194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  <c r="AR10" s="88">
        <v>2</v>
      </c>
      <c r="AS10" s="194">
        <v>3</v>
      </c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6"/>
      <c r="BJ10" s="89">
        <v>4</v>
      </c>
      <c r="BK10" s="194">
        <v>5</v>
      </c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6"/>
      <c r="CC10" s="194">
        <v>6</v>
      </c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6"/>
      <c r="CR10" s="87">
        <v>7</v>
      </c>
      <c r="CS10" s="89">
        <v>8</v>
      </c>
      <c r="CT10" s="194">
        <v>9</v>
      </c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6"/>
      <c r="DI10" s="197">
        <v>10</v>
      </c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9"/>
      <c r="DX10" s="197">
        <v>11</v>
      </c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9"/>
      <c r="EM10" s="197">
        <v>12</v>
      </c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9"/>
    </row>
    <row r="11" spans="1:157" s="4" customFormat="1" ht="18.75">
      <c r="A11" s="200" t="s">
        <v>14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2"/>
      <c r="AR11" s="57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5" t="s">
        <v>55</v>
      </c>
      <c r="BK11" s="203">
        <f>CC11+CR11+CS11+DX11</f>
        <v>27946006.18</v>
      </c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5"/>
      <c r="CC11" s="203">
        <v>15341185</v>
      </c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5"/>
      <c r="CR11" s="71">
        <v>10145953.18</v>
      </c>
      <c r="CS11" s="72">
        <v>1508868</v>
      </c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5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203">
        <v>950000</v>
      </c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5"/>
      <c r="EM11" s="203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5"/>
    </row>
    <row r="12" spans="1:157" s="4" customFormat="1" ht="15.75" customHeight="1">
      <c r="A12" s="206" t="s">
        <v>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8"/>
      <c r="AR12" s="60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5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203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5"/>
      <c r="CR12" s="71"/>
      <c r="CS12" s="72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203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5"/>
      <c r="EM12" s="203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5"/>
    </row>
    <row r="13" spans="1:157" s="4" customFormat="1" ht="51.75" customHeight="1">
      <c r="A13" s="209" t="s">
        <v>170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1"/>
      <c r="AR13" s="57">
        <v>110</v>
      </c>
      <c r="AS13" s="212" t="s">
        <v>176</v>
      </c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4"/>
      <c r="BJ13" s="75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4" t="s">
        <v>55</v>
      </c>
      <c r="CS13" s="75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215" t="s">
        <v>55</v>
      </c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</row>
    <row r="14" spans="1:157" s="4" customFormat="1" ht="18.75">
      <c r="A14" s="216" t="s">
        <v>57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8"/>
      <c r="AR14" s="57">
        <v>120</v>
      </c>
      <c r="AS14" s="212" t="s">
        <v>177</v>
      </c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4"/>
      <c r="BJ14" s="75"/>
      <c r="BK14" s="179">
        <f>CC14+CR14</f>
        <v>25487138.18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>
        <v>15341185</v>
      </c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4">
        <v>10145953.18</v>
      </c>
      <c r="CS14" s="75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</row>
    <row r="15" spans="1:157" s="4" customFormat="1" ht="34.5" customHeight="1">
      <c r="A15" s="216" t="s">
        <v>58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8"/>
      <c r="AR15" s="57">
        <v>130</v>
      </c>
      <c r="AS15" s="212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4"/>
      <c r="BJ15" s="75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4" t="s">
        <v>55</v>
      </c>
      <c r="CS15" s="75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215" t="s">
        <v>55</v>
      </c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</row>
    <row r="16" spans="1:157" s="4" customFormat="1" ht="18.75">
      <c r="A16" s="184" t="s">
        <v>59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60"/>
      <c r="AR16" s="57">
        <v>150</v>
      </c>
      <c r="AS16" s="212" t="s">
        <v>178</v>
      </c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4"/>
      <c r="BJ16" s="75"/>
      <c r="BK16" s="179">
        <v>1508868</v>
      </c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4" t="s">
        <v>55</v>
      </c>
      <c r="CS16" s="75">
        <v>1508868</v>
      </c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>
      <c r="A17" s="216" t="s">
        <v>60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8"/>
      <c r="AR17" s="57">
        <v>160</v>
      </c>
      <c r="AS17" s="212" t="s">
        <v>178</v>
      </c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4"/>
      <c r="BJ17" s="75"/>
      <c r="BK17" s="179">
        <v>950000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4" t="s">
        <v>55</v>
      </c>
      <c r="CS17" s="75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>
        <v>950000</v>
      </c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</row>
    <row r="18" spans="1:157" s="4" customFormat="1" ht="18.75">
      <c r="A18" s="216" t="s">
        <v>61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8"/>
      <c r="AR18" s="57">
        <v>180</v>
      </c>
      <c r="AS18" s="219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1"/>
      <c r="BJ18" s="78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4" t="s">
        <v>55</v>
      </c>
      <c r="CS18" s="75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215" t="s">
        <v>55</v>
      </c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</row>
    <row r="19" spans="1:157" s="4" customFormat="1" ht="18.75">
      <c r="A19" s="216" t="s">
        <v>62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8"/>
      <c r="AR19" s="57"/>
      <c r="AS19" s="219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1"/>
      <c r="BJ19" s="78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4" t="s">
        <v>55</v>
      </c>
      <c r="CS19" s="75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</row>
    <row r="20" spans="1:157" s="4" customFormat="1" ht="18.75">
      <c r="A20" s="216" t="s">
        <v>63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8"/>
      <c r="AR20" s="57"/>
      <c r="AS20" s="219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1"/>
      <c r="BJ20" s="78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4" t="s">
        <v>55</v>
      </c>
      <c r="CS20" s="75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</row>
    <row r="21" spans="1:157" s="25" customFormat="1" ht="18.75">
      <c r="A21" s="222" t="s">
        <v>64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4"/>
      <c r="AR21" s="83">
        <v>200</v>
      </c>
      <c r="AS21" s="225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7"/>
      <c r="BJ21" s="84"/>
      <c r="BK21" s="188">
        <f>BK22+BK34+BK47+BK50+BK75</f>
        <v>28476060.42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8">
        <f>CC22+CC34+CC47+CC50+CC77+CC78+CC76</f>
        <v>15341185.26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112">
        <f>CR22+CR34+CR47+CR50+CR77+CR78+CR76</f>
        <v>10300051.559999999</v>
      </c>
      <c r="CS21" s="121">
        <f>CS22+CS34+CS47+CS50+CS76+CS77+CS78</f>
        <v>1508868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8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8">
        <f>DX22+DX34+DX50+DX76+DV77</f>
        <v>1325955.6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</row>
    <row r="22" spans="1:157" s="4" customFormat="1" ht="18.75">
      <c r="A22" s="184" t="s">
        <v>72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57">
        <v>210</v>
      </c>
      <c r="AS22" s="219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1"/>
      <c r="BJ22" s="110">
        <v>210</v>
      </c>
      <c r="BK22" s="188">
        <f>CC22+CR22+CS22+CT22+DI22+DX22</f>
        <v>20332146.62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8">
        <f>CC23+CC26</f>
        <v>15257554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112">
        <f>CR23+CR26</f>
        <v>3925984.62</v>
      </c>
      <c r="CS22" s="114">
        <f>CS23+CS26</f>
        <v>1148608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8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8">
        <f>DX23+DX26</f>
        <v>0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</row>
    <row r="23" spans="1:157" s="4" customFormat="1" ht="33" customHeight="1">
      <c r="A23" s="209" t="s">
        <v>65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1"/>
      <c r="AR23" s="57">
        <v>211</v>
      </c>
      <c r="AS23" s="219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1"/>
      <c r="BJ23" s="110" t="s">
        <v>180</v>
      </c>
      <c r="BK23" s="188">
        <f aca="true" t="shared" si="0" ref="BK23:BK53">CC23+CR23+CS23+CT23+DI23+DX23</f>
        <v>20332146.62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8">
        <f>SUM(CC24:CQ25)</f>
        <v>15257554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114">
        <f>SUM(CR24:CR25)</f>
        <v>3925984.62</v>
      </c>
      <c r="CS23" s="113">
        <f>SUM(CS24:CS25)</f>
        <v>1148608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8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8">
        <f>SUM(DX24:EL25)</f>
        <v>0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</row>
    <row r="24" spans="1:157" s="4" customFormat="1" ht="18.75" customHeight="1">
      <c r="A24" s="184" t="s">
        <v>15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60"/>
      <c r="AS24" s="185">
        <v>111</v>
      </c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7"/>
      <c r="BJ24" s="78" t="s">
        <v>185</v>
      </c>
      <c r="BK24" s="188">
        <f t="shared" si="0"/>
        <v>15616071.94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9">
        <v>11718552</v>
      </c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4">
        <v>3015348.94</v>
      </c>
      <c r="CS24" s="75">
        <v>882171</v>
      </c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</row>
    <row r="25" spans="1:157" s="4" customFormat="1" ht="18.75">
      <c r="A25" s="184" t="s">
        <v>135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60"/>
      <c r="AR25" s="60"/>
      <c r="AS25" s="185">
        <v>119</v>
      </c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7"/>
      <c r="BJ25" s="78" t="s">
        <v>186</v>
      </c>
      <c r="BK25" s="188">
        <f t="shared" si="0"/>
        <v>4716074.68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9">
        <v>3539002</v>
      </c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4">
        <v>910635.68</v>
      </c>
      <c r="CS25" s="75">
        <v>266437</v>
      </c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</row>
    <row r="26" spans="1:157" s="4" customFormat="1" ht="24.75" customHeight="1">
      <c r="A26" s="209" t="s">
        <v>16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1"/>
      <c r="AR26" s="61"/>
      <c r="AS26" s="229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1"/>
      <c r="BJ26" s="85"/>
      <c r="BK26" s="232">
        <f t="shared" si="0"/>
        <v>0</v>
      </c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  <c r="CC26" s="235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7"/>
      <c r="CR26" s="80"/>
      <c r="CS26" s="81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7"/>
      <c r="DI26" s="235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7"/>
      <c r="DX26" s="235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7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</row>
    <row r="27" spans="1:157" s="4" customFormat="1" ht="18.75" customHeight="1" hidden="1">
      <c r="A27" s="239" t="s">
        <v>66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54">
        <v>220</v>
      </c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78"/>
      <c r="BK27" s="188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75"/>
      <c r="CS27" s="7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</row>
    <row r="28" spans="1:157" s="4" customFormat="1" ht="18.75" customHeight="1" hidden="1">
      <c r="A28" s="241" t="s">
        <v>67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3"/>
      <c r="AR28" s="62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79"/>
      <c r="BK28" s="188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77"/>
      <c r="CS28" s="76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</row>
    <row r="29" spans="1:157" s="4" customFormat="1" ht="18.75" customHeight="1" hidden="1">
      <c r="A29" s="209" t="s">
        <v>27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1"/>
      <c r="AR29" s="6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78"/>
      <c r="BK29" s="188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74"/>
      <c r="CS29" s="7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</row>
    <row r="30" spans="1:157" s="4" customFormat="1" ht="18.75" customHeight="1" hidden="1">
      <c r="A30" s="209" t="s">
        <v>68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1"/>
      <c r="AR30" s="6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78"/>
      <c r="BK30" s="188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4"/>
      <c r="CS30" s="7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179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</row>
    <row r="31" spans="1:157" s="4" customFormat="1" ht="36.75" customHeight="1" hidden="1">
      <c r="A31" s="209" t="s">
        <v>69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1"/>
      <c r="AR31" s="6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78"/>
      <c r="BK31" s="188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74"/>
      <c r="CS31" s="7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179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</row>
    <row r="32" spans="1:157" s="4" customFormat="1" ht="18.75" customHeight="1" hidden="1">
      <c r="A32" s="209" t="s">
        <v>28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1"/>
      <c r="AR32" s="6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78"/>
      <c r="BK32" s="188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74"/>
      <c r="CS32" s="7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</row>
    <row r="33" spans="1:157" s="4" customFormat="1" ht="18.75" customHeight="1" hidden="1">
      <c r="A33" s="209" t="s">
        <v>28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1"/>
      <c r="AR33" s="60"/>
      <c r="AS33" s="185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7"/>
      <c r="BJ33" s="78"/>
      <c r="BK33" s="188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4"/>
      <c r="CS33" s="75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09" t="s">
        <v>70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1"/>
      <c r="AR34" s="57">
        <v>230</v>
      </c>
      <c r="AS34" s="185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7"/>
      <c r="BJ34" s="110">
        <v>290</v>
      </c>
      <c r="BK34" s="188">
        <f>CC34+CR34+CS34+CT34+DI34+DX34</f>
        <v>958451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8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114">
        <f>SUM(CR36:CR42)</f>
        <v>951951</v>
      </c>
      <c r="CS34" s="113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8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8">
        <f>SUM(DX36:EL42)</f>
        <v>6500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</row>
    <row r="35" spans="1:157" s="4" customFormat="1" ht="15" customHeight="1">
      <c r="A35" s="209" t="s">
        <v>71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1"/>
      <c r="AR35" s="60"/>
      <c r="AS35" s="185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7"/>
      <c r="BJ35" s="78"/>
      <c r="BK35" s="247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9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4"/>
      <c r="CS35" s="75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50" t="s">
        <v>73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2"/>
      <c r="AR36" s="60"/>
      <c r="AS36" s="185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7"/>
      <c r="BJ36" s="78"/>
      <c r="BK36" s="188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4"/>
      <c r="CS36" s="75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>
      <c r="A37" s="209" t="s">
        <v>75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1"/>
      <c r="AR37" s="60"/>
      <c r="AS37" s="185">
        <v>831</v>
      </c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7"/>
      <c r="BJ37" s="78" t="s">
        <v>214</v>
      </c>
      <c r="BK37" s="188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5"/>
      <c r="CS37" s="74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>
      <c r="A38" s="209" t="s">
        <v>179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1"/>
      <c r="AR38" s="60"/>
      <c r="AS38" s="185">
        <v>244</v>
      </c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7"/>
      <c r="BJ38" s="78" t="s">
        <v>217</v>
      </c>
      <c r="BK38" s="188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5"/>
      <c r="CS38" s="74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>
      <c r="A39" s="209" t="s">
        <v>219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1"/>
      <c r="AR39" s="60"/>
      <c r="AS39" s="185">
        <v>853</v>
      </c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7"/>
      <c r="BJ39" s="78" t="s">
        <v>218</v>
      </c>
      <c r="BK39" s="188">
        <f t="shared" si="0"/>
        <v>3000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5"/>
      <c r="CS39" s="74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>
        <v>3000</v>
      </c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09" t="s">
        <v>74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1"/>
      <c r="AR40" s="60"/>
      <c r="AS40" s="185">
        <v>851</v>
      </c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7"/>
      <c r="BJ40" s="78" t="s">
        <v>184</v>
      </c>
      <c r="BK40" s="188">
        <f t="shared" si="0"/>
        <v>951951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5">
        <v>951951</v>
      </c>
      <c r="CS40" s="74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>
      <c r="A41" s="209" t="s">
        <v>215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1"/>
      <c r="AR41" s="60"/>
      <c r="AS41" s="185">
        <v>852</v>
      </c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7"/>
      <c r="BJ41" s="78" t="s">
        <v>184</v>
      </c>
      <c r="BK41" s="188">
        <f t="shared" si="0"/>
        <v>3500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5"/>
      <c r="CS41" s="74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>
        <v>3500</v>
      </c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>
      <c r="A42" s="209" t="s">
        <v>216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1"/>
      <c r="AR42" s="60"/>
      <c r="AS42" s="185">
        <v>853</v>
      </c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7"/>
      <c r="BJ42" s="78" t="s">
        <v>184</v>
      </c>
      <c r="BK42" s="188">
        <f t="shared" si="0"/>
        <v>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5"/>
      <c r="CS42" s="74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4" t="s">
        <v>24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57">
        <v>240</v>
      </c>
      <c r="AS43" s="185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7"/>
      <c r="BJ43" s="78"/>
      <c r="BK43" s="188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4"/>
      <c r="CS43" s="75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3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hidden="1">
      <c r="A44" s="209" t="s">
        <v>71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1"/>
      <c r="AR44" s="60"/>
      <c r="AS44" s="185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7"/>
      <c r="BJ44" s="78"/>
      <c r="BK44" s="188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4"/>
      <c r="CS44" s="75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3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4" t="s">
        <v>29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60"/>
      <c r="AR45" s="60"/>
      <c r="AS45" s="185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7"/>
      <c r="BJ45" s="78"/>
      <c r="BK45" s="188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4"/>
      <c r="CS45" s="75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3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57" customHeight="1" hidden="1">
      <c r="A46" s="184" t="s">
        <v>76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60"/>
      <c r="AR46" s="60"/>
      <c r="AS46" s="185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7"/>
      <c r="BJ46" s="78"/>
      <c r="BK46" s="188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4"/>
      <c r="CS46" s="75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3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09" t="s">
        <v>77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1"/>
      <c r="AR47" s="57">
        <v>250</v>
      </c>
      <c r="AS47" s="185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7"/>
      <c r="BJ47" s="78"/>
      <c r="BK47" s="188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8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112">
        <f>CR49</f>
        <v>0</v>
      </c>
      <c r="CS47" s="114">
        <f>CS49</f>
        <v>0</v>
      </c>
      <c r="CT47" s="188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8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8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8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50" t="s">
        <v>71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2"/>
      <c r="AR48" s="60"/>
      <c r="AS48" s="185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7"/>
      <c r="BJ48" s="78"/>
      <c r="BK48" s="247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9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4"/>
      <c r="CS48" s="75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>
      <c r="A49" s="209" t="s">
        <v>28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1"/>
      <c r="AR49" s="60"/>
      <c r="AS49" s="240">
        <v>244</v>
      </c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78" t="s">
        <v>184</v>
      </c>
      <c r="BK49" s="188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4"/>
      <c r="CS49" s="75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22" t="s">
        <v>78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4"/>
      <c r="AR50" s="83">
        <v>260</v>
      </c>
      <c r="AS50" s="225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7"/>
      <c r="BJ50" s="84"/>
      <c r="BK50" s="188">
        <f>CC50+CR50+CS50+CT50+DI50+DX50</f>
        <v>7143202.609999999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8">
        <f>CC52+CC53+CC54+CC55+CC56+CC60+CC65+CC68</f>
        <v>60630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112">
        <f>CR52+CR53+CR54+CR55+CR56+CR60+CR64+CR65+CR68+CR62+CR63+CR61</f>
        <v>5407498.01</v>
      </c>
      <c r="CS50" s="114">
        <f>CS52+CS53+CS54+CS55+CS56+CS60+CS65+CS68</f>
        <v>355619</v>
      </c>
      <c r="CT50" s="188">
        <f>CT52+CT53+CT54+CT55+CT56+CT60+CT65+CT68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8">
        <f>DI52+DI53+DI54+DI55+DI56+DI60+DI65+DI68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8">
        <f>DX52+DX53+DX54+DX55+DX56+DX60+DX65+DX68</f>
        <v>1319455.6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8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9" t="s">
        <v>71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1"/>
      <c r="AR51" s="60"/>
      <c r="AS51" s="219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1"/>
      <c r="BJ51" s="78"/>
      <c r="BK51" s="247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9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4"/>
      <c r="CS51" s="75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53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5"/>
    </row>
    <row r="52" spans="1:157" s="4" customFormat="1" ht="18.75">
      <c r="A52" s="184" t="s">
        <v>17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60"/>
      <c r="AR52" s="60"/>
      <c r="AS52" s="185">
        <v>244</v>
      </c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7"/>
      <c r="BJ52" s="78" t="s">
        <v>187</v>
      </c>
      <c r="BK52" s="188">
        <f t="shared" si="0"/>
        <v>81580.06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4">
        <v>81580.06</v>
      </c>
      <c r="CS52" s="75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</row>
    <row r="53" spans="1:157" s="4" customFormat="1" ht="18.75">
      <c r="A53" s="184" t="s">
        <v>18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60"/>
      <c r="AR53" s="60"/>
      <c r="AS53" s="185">
        <v>244</v>
      </c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7"/>
      <c r="BJ53" s="78" t="s">
        <v>188</v>
      </c>
      <c r="BK53" s="188">
        <f t="shared" si="0"/>
        <v>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4"/>
      <c r="CS53" s="75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</row>
    <row r="54" spans="1:157" s="4" customFormat="1" ht="18.75">
      <c r="A54" s="184" t="s">
        <v>19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60"/>
      <c r="AR54" s="60"/>
      <c r="AS54" s="185">
        <v>244</v>
      </c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7"/>
      <c r="BJ54" s="78" t="s">
        <v>189</v>
      </c>
      <c r="BK54" s="188">
        <f>CC54+CR54+CS54+CT54+DI54+DX54</f>
        <v>2401571.36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4">
        <v>2401571.36</v>
      </c>
      <c r="CS54" s="75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</row>
    <row r="55" spans="1:157" s="4" customFormat="1" ht="18.75">
      <c r="A55" s="184" t="s">
        <v>20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60"/>
      <c r="AR55" s="60"/>
      <c r="AS55" s="240">
        <v>244</v>
      </c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78" t="s">
        <v>190</v>
      </c>
      <c r="BK55" s="188">
        <f aca="true" t="shared" si="1" ref="BK55:BK87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75"/>
      <c r="CS55" s="7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</row>
    <row r="56" spans="1:157" s="4" customFormat="1" ht="18.75">
      <c r="A56" s="184" t="s">
        <v>79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60"/>
      <c r="AR56" s="6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110">
        <v>225</v>
      </c>
      <c r="BK56" s="188">
        <f t="shared" si="1"/>
        <v>906490.56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256">
        <f>SUM(CC58:CQ59)</f>
        <v>0</v>
      </c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115">
        <f>SUM(CR57:CR59)</f>
        <v>520460.56</v>
      </c>
      <c r="CS56" s="115">
        <f>SUM(CS57:CS59)</f>
        <v>44000</v>
      </c>
      <c r="CT56" s="256">
        <f>SUM(CT57:DH59)</f>
        <v>0</v>
      </c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>
        <f>SUM(DI57:DW59)</f>
        <v>0</v>
      </c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7">
        <f>SUM(DX57:EL59)</f>
        <v>342030</v>
      </c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9"/>
      <c r="EM56" s="257"/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9"/>
    </row>
    <row r="57" spans="1:157" s="4" customFormat="1" ht="18.75">
      <c r="A57" s="184" t="s">
        <v>79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60"/>
      <c r="AR57" s="60"/>
      <c r="AS57" s="240">
        <v>244</v>
      </c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78" t="s">
        <v>197</v>
      </c>
      <c r="BK57" s="188">
        <f t="shared" si="1"/>
        <v>906490.56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9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1"/>
      <c r="CR57" s="75">
        <v>520460.56</v>
      </c>
      <c r="CS57" s="75">
        <v>44000</v>
      </c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179">
        <v>342030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>
      <c r="A58" s="184" t="s">
        <v>221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60"/>
      <c r="AR58" s="60"/>
      <c r="AS58" s="240">
        <v>243</v>
      </c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78" t="s">
        <v>198</v>
      </c>
      <c r="BK58" s="188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9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1"/>
      <c r="CR58" s="75"/>
      <c r="CS58" s="7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>
      <c r="A59" s="184" t="s">
        <v>220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60"/>
      <c r="AR59" s="60"/>
      <c r="AS59" s="240">
        <v>244</v>
      </c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78" t="s">
        <v>196</v>
      </c>
      <c r="BK59" s="188">
        <f t="shared" si="1"/>
        <v>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9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1"/>
      <c r="CR59" s="75"/>
      <c r="CS59" s="7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>
      <c r="A60" s="184" t="s">
        <v>21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60"/>
      <c r="AR60" s="60"/>
      <c r="AS60" s="240">
        <v>244</v>
      </c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78" t="s">
        <v>191</v>
      </c>
      <c r="BK60" s="188">
        <f t="shared" si="1"/>
        <v>712084.17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9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1"/>
      <c r="CR60" s="75">
        <v>624084.17</v>
      </c>
      <c r="CS60" s="75">
        <v>8000</v>
      </c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>
        <v>80000</v>
      </c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</row>
    <row r="61" spans="1:157" s="4" customFormat="1" ht="18.75">
      <c r="A61" s="184" t="s">
        <v>261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60"/>
      <c r="AR61" s="60"/>
      <c r="AS61" s="185">
        <v>244</v>
      </c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7"/>
      <c r="BG61" s="110"/>
      <c r="BH61" s="110"/>
      <c r="BI61" s="110"/>
      <c r="BJ61" s="78" t="s">
        <v>260</v>
      </c>
      <c r="BK61" s="123"/>
      <c r="BL61" s="182">
        <v>109344</v>
      </c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179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1"/>
      <c r="CR61" s="75">
        <v>109344</v>
      </c>
      <c r="CS61" s="75"/>
      <c r="CT61" s="179"/>
      <c r="CU61" s="180"/>
      <c r="CV61" s="180"/>
      <c r="CW61" s="180"/>
      <c r="CX61" s="180"/>
      <c r="CY61" s="180"/>
      <c r="CZ61" s="180"/>
      <c r="DA61" s="180"/>
      <c r="DB61" s="180"/>
      <c r="DC61" s="74"/>
      <c r="DD61" s="74"/>
      <c r="DE61" s="82"/>
      <c r="DF61" s="75"/>
      <c r="DG61" s="75"/>
      <c r="DH61" s="75"/>
      <c r="DI61" s="179"/>
      <c r="DJ61" s="180"/>
      <c r="DK61" s="180"/>
      <c r="DL61" s="180"/>
      <c r="DM61" s="180"/>
      <c r="DN61" s="180"/>
      <c r="DO61" s="180"/>
      <c r="DP61" s="180"/>
      <c r="DQ61" s="180"/>
      <c r="DR61" s="180"/>
      <c r="DS61" s="180"/>
      <c r="DT61" s="180"/>
      <c r="DU61" s="180"/>
      <c r="DV61" s="82"/>
      <c r="DW61" s="75"/>
      <c r="DX61" s="179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1"/>
      <c r="EM61" s="179"/>
      <c r="EN61" s="180"/>
      <c r="EO61" s="180"/>
      <c r="EP61" s="180"/>
      <c r="EQ61" s="180"/>
      <c r="ER61" s="180"/>
      <c r="ES61" s="180"/>
      <c r="ET61" s="180"/>
      <c r="EU61" s="180"/>
      <c r="EV61" s="180"/>
      <c r="EW61" s="180"/>
      <c r="EX61" s="180"/>
      <c r="EY61" s="180"/>
      <c r="EZ61" s="180"/>
      <c r="FA61" s="181"/>
    </row>
    <row r="62" spans="1:157" s="4" customFormat="1" ht="41.25" customHeight="1">
      <c r="A62" s="184" t="s">
        <v>257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60"/>
      <c r="AR62" s="60"/>
      <c r="AS62" s="185">
        <v>244</v>
      </c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7"/>
      <c r="BG62" s="110"/>
      <c r="BH62" s="110"/>
      <c r="BI62" s="110"/>
      <c r="BJ62" s="78" t="s">
        <v>256</v>
      </c>
      <c r="BK62" s="188">
        <f>CC62+CR62+CS62</f>
        <v>339349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179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1"/>
      <c r="CR62" s="75">
        <v>339349</v>
      </c>
      <c r="CS62" s="75"/>
      <c r="CT62" s="179"/>
      <c r="CU62" s="180"/>
      <c r="CV62" s="180"/>
      <c r="CW62" s="180"/>
      <c r="CX62" s="180"/>
      <c r="CY62" s="180"/>
      <c r="CZ62" s="180"/>
      <c r="DA62" s="180"/>
      <c r="DB62" s="180"/>
      <c r="DC62" s="74"/>
      <c r="DD62" s="74"/>
      <c r="DE62" s="82"/>
      <c r="DF62" s="75"/>
      <c r="DG62" s="75"/>
      <c r="DH62" s="75"/>
      <c r="DI62" s="179"/>
      <c r="DJ62" s="180"/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82"/>
      <c r="DW62" s="75"/>
      <c r="DX62" s="179"/>
      <c r="DY62" s="180"/>
      <c r="DZ62" s="180"/>
      <c r="EA62" s="180"/>
      <c r="EB62" s="180"/>
      <c r="EC62" s="180"/>
      <c r="ED62" s="180"/>
      <c r="EE62" s="180"/>
      <c r="EF62" s="180"/>
      <c r="EG62" s="180"/>
      <c r="EH62" s="180"/>
      <c r="EI62" s="180"/>
      <c r="EJ62" s="180"/>
      <c r="EK62" s="180"/>
      <c r="EL62" s="181"/>
      <c r="EM62" s="179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1"/>
    </row>
    <row r="63" spans="1:157" s="4" customFormat="1" ht="41.25" customHeight="1">
      <c r="A63" s="184" t="s">
        <v>259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60"/>
      <c r="AR63" s="60"/>
      <c r="AS63" s="185">
        <v>244</v>
      </c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7"/>
      <c r="BG63" s="110"/>
      <c r="BH63" s="110"/>
      <c r="BI63" s="110"/>
      <c r="BJ63" s="122" t="s">
        <v>258</v>
      </c>
      <c r="BK63" s="188">
        <v>3500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179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1"/>
      <c r="CR63" s="75">
        <v>3500</v>
      </c>
      <c r="CS63" s="75"/>
      <c r="CT63" s="179"/>
      <c r="CU63" s="180"/>
      <c r="CV63" s="180"/>
      <c r="CW63" s="180"/>
      <c r="CX63" s="180"/>
      <c r="CY63" s="180"/>
      <c r="CZ63" s="180"/>
      <c r="DA63" s="180"/>
      <c r="DB63" s="180"/>
      <c r="DC63" s="74"/>
      <c r="DD63" s="74"/>
      <c r="DE63" s="180"/>
      <c r="DF63" s="180"/>
      <c r="DG63" s="180"/>
      <c r="DH63" s="180"/>
      <c r="DI63" s="180"/>
      <c r="DJ63" s="180"/>
      <c r="DK63" s="180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82"/>
      <c r="DW63" s="75"/>
      <c r="DX63" s="179"/>
      <c r="DY63" s="180"/>
      <c r="DZ63" s="180"/>
      <c r="EA63" s="180"/>
      <c r="EB63" s="180"/>
      <c r="EC63" s="180"/>
      <c r="ED63" s="180"/>
      <c r="EE63" s="180"/>
      <c r="EF63" s="180"/>
      <c r="EG63" s="180"/>
      <c r="EH63" s="180"/>
      <c r="EI63" s="180"/>
      <c r="EJ63" s="180"/>
      <c r="EK63" s="180"/>
      <c r="EL63" s="181"/>
      <c r="EM63" s="179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1"/>
    </row>
    <row r="64" spans="1:157" s="4" customFormat="1" ht="19.5" customHeight="1">
      <c r="A64" s="184" t="s">
        <v>228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60"/>
      <c r="AR64" s="60"/>
      <c r="AS64" s="185">
        <v>244</v>
      </c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7"/>
      <c r="BG64" s="110"/>
      <c r="BH64" s="110"/>
      <c r="BI64" s="110"/>
      <c r="BJ64" s="111" t="s">
        <v>227</v>
      </c>
      <c r="BK64" s="188">
        <v>1350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179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1"/>
      <c r="CR64" s="75">
        <v>1350</v>
      </c>
      <c r="CS64" s="75"/>
      <c r="CT64" s="179"/>
      <c r="CU64" s="180"/>
      <c r="CV64" s="180"/>
      <c r="CW64" s="180"/>
      <c r="CX64" s="180"/>
      <c r="CY64" s="180"/>
      <c r="CZ64" s="180"/>
      <c r="DA64" s="180"/>
      <c r="DB64" s="180"/>
      <c r="DC64" s="74"/>
      <c r="DD64" s="74"/>
      <c r="DE64" s="82"/>
      <c r="DF64" s="75"/>
      <c r="DG64" s="75"/>
      <c r="DH64" s="75"/>
      <c r="DI64" s="179"/>
      <c r="DJ64" s="180"/>
      <c r="DK64" s="180"/>
      <c r="DL64" s="180"/>
      <c r="DM64" s="180"/>
      <c r="DN64" s="180"/>
      <c r="DO64" s="180"/>
      <c r="DP64" s="180"/>
      <c r="DQ64" s="180"/>
      <c r="DR64" s="180"/>
      <c r="DS64" s="180"/>
      <c r="DT64" s="180"/>
      <c r="DU64" s="180"/>
      <c r="DV64" s="82"/>
      <c r="DW64" s="75"/>
      <c r="DX64" s="179"/>
      <c r="DY64" s="180"/>
      <c r="DZ64" s="180"/>
      <c r="EA64" s="180"/>
      <c r="EB64" s="180"/>
      <c r="EC64" s="180"/>
      <c r="ED64" s="180"/>
      <c r="EE64" s="180"/>
      <c r="EF64" s="180"/>
      <c r="EG64" s="180"/>
      <c r="EH64" s="180"/>
      <c r="EI64" s="180"/>
      <c r="EJ64" s="180"/>
      <c r="EK64" s="180"/>
      <c r="EL64" s="181"/>
      <c r="EM64" s="179"/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8.75">
      <c r="A65" s="184" t="s">
        <v>22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60"/>
      <c r="AR65" s="63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110">
        <v>310</v>
      </c>
      <c r="BK65" s="188">
        <f t="shared" si="1"/>
        <v>573619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256">
        <f>SUM(CC66:CQ67)</f>
        <v>0</v>
      </c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6"/>
      <c r="CP65" s="256"/>
      <c r="CQ65" s="256"/>
      <c r="CR65" s="115">
        <f>SUM(CR66:CR67)</f>
        <v>0</v>
      </c>
      <c r="CS65" s="115">
        <f>SUM(CS66:CS67)</f>
        <v>303619</v>
      </c>
      <c r="CT65" s="256">
        <f>SUM(CT66:DF67)</f>
        <v>0</v>
      </c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>
        <f>SUM(DI66:DW67)</f>
        <v>0</v>
      </c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7">
        <f>SUM(DX66:EL67)</f>
        <v>270000</v>
      </c>
      <c r="DY65" s="258"/>
      <c r="DZ65" s="258"/>
      <c r="EA65" s="258"/>
      <c r="EB65" s="258"/>
      <c r="EC65" s="258"/>
      <c r="ED65" s="258"/>
      <c r="EE65" s="258"/>
      <c r="EF65" s="258"/>
      <c r="EG65" s="258"/>
      <c r="EH65" s="258"/>
      <c r="EI65" s="258"/>
      <c r="EJ65" s="258"/>
      <c r="EK65" s="258"/>
      <c r="EL65" s="259"/>
      <c r="EM65" s="257"/>
      <c r="EN65" s="258"/>
      <c r="EO65" s="258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9"/>
    </row>
    <row r="66" spans="1:157" s="4" customFormat="1" ht="18.75">
      <c r="A66" s="184" t="s">
        <v>22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60"/>
      <c r="AR66" s="63"/>
      <c r="AS66" s="240">
        <v>244</v>
      </c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78" t="s">
        <v>192</v>
      </c>
      <c r="BK66" s="188">
        <f t="shared" si="1"/>
        <v>501369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75"/>
      <c r="CS66" s="75">
        <v>231369</v>
      </c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>
        <v>270000</v>
      </c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179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1"/>
    </row>
    <row r="67" spans="1:157" s="4" customFormat="1" ht="18.75">
      <c r="A67" s="184" t="s">
        <v>22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60"/>
      <c r="AR67" s="63"/>
      <c r="AS67" s="240">
        <v>244</v>
      </c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78" t="s">
        <v>193</v>
      </c>
      <c r="BK67" s="188">
        <f t="shared" si="1"/>
        <v>72250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3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75"/>
      <c r="CS67" s="75">
        <v>72250</v>
      </c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4" t="s">
        <v>23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60"/>
      <c r="AR68" s="6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110" t="s">
        <v>226</v>
      </c>
      <c r="BK68" s="188">
        <f t="shared" si="1"/>
        <v>2014314.46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260">
        <f>SUM(CC69:CQ74)</f>
        <v>60630</v>
      </c>
      <c r="CD68" s="260"/>
      <c r="CE68" s="260"/>
      <c r="CF68" s="260"/>
      <c r="CG68" s="260"/>
      <c r="CH68" s="260"/>
      <c r="CI68" s="260"/>
      <c r="CJ68" s="260"/>
      <c r="CK68" s="260"/>
      <c r="CL68" s="260"/>
      <c r="CM68" s="260"/>
      <c r="CN68" s="260"/>
      <c r="CO68" s="260"/>
      <c r="CP68" s="260"/>
      <c r="CQ68" s="260"/>
      <c r="CR68" s="72">
        <f>SUM(CR69:CR74)</f>
        <v>1326258.86</v>
      </c>
      <c r="CS68" s="72"/>
      <c r="CT68" s="260"/>
      <c r="CU68" s="260"/>
      <c r="CV68" s="260"/>
      <c r="CW68" s="260"/>
      <c r="CX68" s="260"/>
      <c r="CY68" s="260"/>
      <c r="CZ68" s="260"/>
      <c r="DA68" s="260"/>
      <c r="DB68" s="260"/>
      <c r="DC68" s="260"/>
      <c r="DD68" s="260"/>
      <c r="DE68" s="260"/>
      <c r="DF68" s="260"/>
      <c r="DG68" s="260"/>
      <c r="DH68" s="260"/>
      <c r="DI68" s="260"/>
      <c r="DJ68" s="260"/>
      <c r="DK68" s="260"/>
      <c r="DL68" s="260"/>
      <c r="DM68" s="260"/>
      <c r="DN68" s="260"/>
      <c r="DO68" s="260"/>
      <c r="DP68" s="260"/>
      <c r="DQ68" s="260"/>
      <c r="DR68" s="260"/>
      <c r="DS68" s="260"/>
      <c r="DT68" s="260"/>
      <c r="DU68" s="260"/>
      <c r="DV68" s="260"/>
      <c r="DW68" s="260"/>
      <c r="DX68" s="260">
        <f>SUM(DX69:EL74)</f>
        <v>627425.6</v>
      </c>
      <c r="DY68" s="260"/>
      <c r="DZ68" s="260"/>
      <c r="EA68" s="260"/>
      <c r="EB68" s="260"/>
      <c r="EC68" s="260"/>
      <c r="ED68" s="260"/>
      <c r="EE68" s="260"/>
      <c r="EF68" s="260"/>
      <c r="EG68" s="260"/>
      <c r="EH68" s="260"/>
      <c r="EI68" s="260"/>
      <c r="EJ68" s="260"/>
      <c r="EK68" s="260"/>
      <c r="EL68" s="260"/>
      <c r="EM68" s="261"/>
      <c r="EN68" s="262"/>
      <c r="EO68" s="262"/>
      <c r="EP68" s="262"/>
      <c r="EQ68" s="262"/>
      <c r="ER68" s="262"/>
      <c r="ES68" s="262"/>
      <c r="ET68" s="262"/>
      <c r="EU68" s="262"/>
      <c r="EV68" s="262"/>
      <c r="EW68" s="262"/>
      <c r="EX68" s="262"/>
      <c r="EY68" s="262"/>
      <c r="EZ68" s="262"/>
      <c r="FA68" s="263"/>
    </row>
    <row r="69" spans="1:157" s="4" customFormat="1" ht="19.5" customHeight="1">
      <c r="A69" s="184" t="s">
        <v>202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60"/>
      <c r="AR69" s="60"/>
      <c r="AS69" s="240">
        <v>244</v>
      </c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111" t="s">
        <v>208</v>
      </c>
      <c r="BK69" s="188">
        <f t="shared" si="1"/>
        <v>48425.6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75">
        <v>3000</v>
      </c>
      <c r="CS69" s="7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64">
        <v>45425.6</v>
      </c>
      <c r="DY69" s="264"/>
      <c r="DZ69" s="264"/>
      <c r="EA69" s="264"/>
      <c r="EB69" s="264"/>
      <c r="EC69" s="264"/>
      <c r="ED69" s="264"/>
      <c r="EE69" s="264"/>
      <c r="EF69" s="264"/>
      <c r="EG69" s="264"/>
      <c r="EH69" s="264"/>
      <c r="EI69" s="264"/>
      <c r="EJ69" s="264"/>
      <c r="EK69" s="264"/>
      <c r="EL69" s="264"/>
      <c r="EM69" s="265"/>
      <c r="EN69" s="266"/>
      <c r="EO69" s="266"/>
      <c r="EP69" s="266"/>
      <c r="EQ69" s="266"/>
      <c r="ER69" s="266"/>
      <c r="ES69" s="266"/>
      <c r="ET69" s="266"/>
      <c r="EU69" s="266"/>
      <c r="EV69" s="266"/>
      <c r="EW69" s="266"/>
      <c r="EX69" s="266"/>
      <c r="EY69" s="266"/>
      <c r="EZ69" s="266"/>
      <c r="FA69" s="267"/>
    </row>
    <row r="70" spans="1:157" s="4" customFormat="1" ht="19.5" customHeight="1">
      <c r="A70" s="184" t="s">
        <v>203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60"/>
      <c r="AR70" s="60"/>
      <c r="AS70" s="240">
        <v>244</v>
      </c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111" t="s">
        <v>209</v>
      </c>
      <c r="BK70" s="188">
        <f t="shared" si="1"/>
        <v>453758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75">
        <v>433758</v>
      </c>
      <c r="CS70" s="7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>
        <v>20000</v>
      </c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65"/>
      <c r="EN70" s="266"/>
      <c r="EO70" s="266"/>
      <c r="EP70" s="266"/>
      <c r="EQ70" s="266"/>
      <c r="ER70" s="266"/>
      <c r="ES70" s="266"/>
      <c r="ET70" s="266"/>
      <c r="EU70" s="266"/>
      <c r="EV70" s="266"/>
      <c r="EW70" s="266"/>
      <c r="EX70" s="266"/>
      <c r="EY70" s="266"/>
      <c r="EZ70" s="266"/>
      <c r="FA70" s="267"/>
    </row>
    <row r="71" spans="1:157" s="4" customFormat="1" ht="19.5" customHeight="1">
      <c r="A71" s="184" t="s">
        <v>204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60"/>
      <c r="AR71" s="60"/>
      <c r="AS71" s="240">
        <v>244</v>
      </c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111" t="s">
        <v>210</v>
      </c>
      <c r="BK71" s="188">
        <f t="shared" si="1"/>
        <v>243600</v>
      </c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3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75">
        <v>28600</v>
      </c>
      <c r="CS71" s="7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>
        <v>215000</v>
      </c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65"/>
      <c r="EN71" s="266"/>
      <c r="EO71" s="266"/>
      <c r="EP71" s="266"/>
      <c r="EQ71" s="266"/>
      <c r="ER71" s="266"/>
      <c r="ES71" s="266"/>
      <c r="ET71" s="266"/>
      <c r="EU71" s="266"/>
      <c r="EV71" s="266"/>
      <c r="EW71" s="266"/>
      <c r="EX71" s="266"/>
      <c r="EY71" s="266"/>
      <c r="EZ71" s="266"/>
      <c r="FA71" s="267"/>
    </row>
    <row r="72" spans="1:157" s="4" customFormat="1" ht="19.5" customHeight="1">
      <c r="A72" s="184" t="s">
        <v>205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60"/>
      <c r="AR72" s="60"/>
      <c r="AS72" s="240">
        <v>244</v>
      </c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111" t="s">
        <v>211</v>
      </c>
      <c r="BK72" s="188">
        <f t="shared" si="1"/>
        <v>694121.4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75">
        <v>564121.4</v>
      </c>
      <c r="CS72" s="7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>
        <v>130000</v>
      </c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65"/>
      <c r="EN72" s="266"/>
      <c r="EO72" s="266"/>
      <c r="EP72" s="266"/>
      <c r="EQ72" s="266"/>
      <c r="ER72" s="266"/>
      <c r="ES72" s="266"/>
      <c r="ET72" s="266"/>
      <c r="EU72" s="266"/>
      <c r="EV72" s="266"/>
      <c r="EW72" s="266"/>
      <c r="EX72" s="266"/>
      <c r="EY72" s="266"/>
      <c r="EZ72" s="266"/>
      <c r="FA72" s="267"/>
    </row>
    <row r="73" spans="1:157" s="4" customFormat="1" ht="19.5" customHeight="1">
      <c r="A73" s="184" t="s">
        <v>206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60"/>
      <c r="AR73" s="63"/>
      <c r="AS73" s="240">
        <v>244</v>
      </c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111" t="s">
        <v>213</v>
      </c>
      <c r="BK73" s="188">
        <f t="shared" si="1"/>
        <v>574409.46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215">
        <v>60630</v>
      </c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75">
        <v>296779.46</v>
      </c>
      <c r="CS73" s="7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>
        <v>217000</v>
      </c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65"/>
      <c r="EN73" s="266"/>
      <c r="EO73" s="266"/>
      <c r="EP73" s="266"/>
      <c r="EQ73" s="266"/>
      <c r="ER73" s="266"/>
      <c r="ES73" s="266"/>
      <c r="ET73" s="266"/>
      <c r="EU73" s="266"/>
      <c r="EV73" s="266"/>
      <c r="EW73" s="266"/>
      <c r="EX73" s="266"/>
      <c r="EY73" s="266"/>
      <c r="EZ73" s="266"/>
      <c r="FA73" s="267"/>
    </row>
    <row r="74" spans="1:157" s="4" customFormat="1" ht="19.5" customHeight="1">
      <c r="A74" s="184" t="s">
        <v>207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60"/>
      <c r="AR74" s="60"/>
      <c r="AS74" s="240">
        <v>244</v>
      </c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111" t="s">
        <v>212</v>
      </c>
      <c r="BK74" s="188">
        <f t="shared" si="1"/>
        <v>0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75"/>
      <c r="CS74" s="7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65"/>
      <c r="EN74" s="266"/>
      <c r="EO74" s="266"/>
      <c r="EP74" s="266"/>
      <c r="EQ74" s="266"/>
      <c r="ER74" s="266"/>
      <c r="ES74" s="266"/>
      <c r="ET74" s="266"/>
      <c r="EU74" s="266"/>
      <c r="EV74" s="266"/>
      <c r="EW74" s="266"/>
      <c r="EX74" s="266"/>
      <c r="EY74" s="266"/>
      <c r="EZ74" s="266"/>
      <c r="FA74" s="267"/>
    </row>
    <row r="75" spans="1:157" s="4" customFormat="1" ht="19.5" customHeight="1">
      <c r="A75" s="184" t="s">
        <v>16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60"/>
      <c r="AR75" s="60"/>
      <c r="AS75" s="185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7"/>
      <c r="BG75" s="110"/>
      <c r="BH75" s="110"/>
      <c r="BI75" s="110"/>
      <c r="BJ75" s="110">
        <v>266</v>
      </c>
      <c r="BK75" s="188">
        <f t="shared" si="1"/>
        <v>42260.19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179">
        <v>23001.26</v>
      </c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1"/>
      <c r="CR75" s="75">
        <f>CR76+CR77</f>
        <v>14617.93</v>
      </c>
      <c r="CS75" s="75">
        <v>4641</v>
      </c>
      <c r="CT75" s="179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1"/>
      <c r="DF75" s="75"/>
      <c r="DG75" s="75"/>
      <c r="DH75" s="75"/>
      <c r="DI75" s="179"/>
      <c r="DJ75" s="180"/>
      <c r="DK75" s="180"/>
      <c r="DL75" s="180"/>
      <c r="DM75" s="180"/>
      <c r="DN75" s="180"/>
      <c r="DO75" s="180"/>
      <c r="DP75" s="180"/>
      <c r="DQ75" s="180"/>
      <c r="DR75" s="180"/>
      <c r="DS75" s="180"/>
      <c r="DT75" s="180"/>
      <c r="DU75" s="180"/>
      <c r="DV75" s="82"/>
      <c r="DW75" s="75"/>
      <c r="DX75" s="179"/>
      <c r="DY75" s="180"/>
      <c r="DZ75" s="180"/>
      <c r="EA75" s="180"/>
      <c r="EB75" s="180"/>
      <c r="EC75" s="180"/>
      <c r="ED75" s="180"/>
      <c r="EE75" s="180"/>
      <c r="EF75" s="180"/>
      <c r="EG75" s="180"/>
      <c r="EH75" s="180"/>
      <c r="EI75" s="180"/>
      <c r="EJ75" s="180"/>
      <c r="EK75" s="180"/>
      <c r="EL75" s="181"/>
      <c r="EM75" s="265"/>
      <c r="EN75" s="266"/>
      <c r="EO75" s="26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7"/>
    </row>
    <row r="76" spans="1:157" s="4" customFormat="1" ht="19.5" customHeight="1">
      <c r="A76" s="184" t="s">
        <v>194</v>
      </c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60"/>
      <c r="AR76" s="60"/>
      <c r="AS76" s="185">
        <v>112</v>
      </c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7"/>
      <c r="BG76" s="110"/>
      <c r="BH76" s="110"/>
      <c r="BI76" s="110"/>
      <c r="BJ76" s="78" t="s">
        <v>199</v>
      </c>
      <c r="BK76" s="188">
        <f t="shared" si="1"/>
        <v>2400</v>
      </c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3"/>
      <c r="CC76" s="179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1"/>
      <c r="CR76" s="75">
        <v>2400</v>
      </c>
      <c r="CS76" s="75">
        <v>0</v>
      </c>
      <c r="CT76" s="179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1"/>
      <c r="DF76" s="75"/>
      <c r="DG76" s="75"/>
      <c r="DH76" s="75"/>
      <c r="DI76" s="179"/>
      <c r="DJ76" s="180"/>
      <c r="DK76" s="180"/>
      <c r="DL76" s="180"/>
      <c r="DM76" s="180"/>
      <c r="DN76" s="180"/>
      <c r="DO76" s="180"/>
      <c r="DP76" s="180"/>
      <c r="DQ76" s="180"/>
      <c r="DR76" s="180"/>
      <c r="DS76" s="180"/>
      <c r="DT76" s="180"/>
      <c r="DU76" s="180"/>
      <c r="DV76" s="181"/>
      <c r="DW76" s="75"/>
      <c r="DX76" s="179"/>
      <c r="DY76" s="180"/>
      <c r="DZ76" s="180"/>
      <c r="EA76" s="180"/>
      <c r="EB76" s="180"/>
      <c r="EC76" s="180"/>
      <c r="ED76" s="180"/>
      <c r="EE76" s="180"/>
      <c r="EF76" s="180"/>
      <c r="EG76" s="180"/>
      <c r="EH76" s="180"/>
      <c r="EI76" s="180"/>
      <c r="EJ76" s="180"/>
      <c r="EK76" s="180"/>
      <c r="EL76" s="181"/>
      <c r="EM76" s="265"/>
      <c r="EN76" s="266"/>
      <c r="EO76" s="266"/>
      <c r="EP76" s="266"/>
      <c r="EQ76" s="266"/>
      <c r="ER76" s="266"/>
      <c r="ES76" s="266"/>
      <c r="ET76" s="266"/>
      <c r="EU76" s="266"/>
      <c r="EV76" s="266"/>
      <c r="EW76" s="266"/>
      <c r="EX76" s="266"/>
      <c r="EY76" s="266"/>
      <c r="EZ76" s="266"/>
      <c r="FA76" s="267"/>
    </row>
    <row r="77" spans="1:157" s="4" customFormat="1" ht="19.5" customHeight="1">
      <c r="A77" s="184" t="s">
        <v>195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60"/>
      <c r="AR77" s="60"/>
      <c r="AS77" s="185">
        <v>111</v>
      </c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7"/>
      <c r="BG77" s="110"/>
      <c r="BH77" s="110"/>
      <c r="BI77" s="110"/>
      <c r="BJ77" s="78" t="s">
        <v>199</v>
      </c>
      <c r="BK77" s="188">
        <f>CC77+CR77+CS77</f>
        <v>39860.19</v>
      </c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3"/>
      <c r="CC77" s="179">
        <v>23001.26</v>
      </c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1"/>
      <c r="CR77" s="75">
        <v>12217.93</v>
      </c>
      <c r="CS77" s="75">
        <v>4641</v>
      </c>
      <c r="CT77" s="179"/>
      <c r="CU77" s="180"/>
      <c r="CV77" s="180"/>
      <c r="CW77" s="180"/>
      <c r="CX77" s="180"/>
      <c r="CY77" s="180"/>
      <c r="CZ77" s="180"/>
      <c r="DA77" s="180"/>
      <c r="DB77" s="181"/>
      <c r="DC77" s="75"/>
      <c r="DD77" s="75"/>
      <c r="DE77" s="179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  <c r="DR77" s="180"/>
      <c r="DS77" s="180"/>
      <c r="DT77" s="180"/>
      <c r="DU77" s="181"/>
      <c r="DV77" s="179"/>
      <c r="DW77" s="180"/>
      <c r="DX77" s="180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1"/>
      <c r="EM77" s="265"/>
      <c r="EN77" s="266"/>
      <c r="EO77" s="266"/>
      <c r="EP77" s="266"/>
      <c r="EQ77" s="266"/>
      <c r="ER77" s="266"/>
      <c r="ES77" s="266"/>
      <c r="ET77" s="266"/>
      <c r="EU77" s="266"/>
      <c r="EV77" s="266"/>
      <c r="EW77" s="266"/>
      <c r="EX77" s="266"/>
      <c r="EY77" s="266"/>
      <c r="EZ77" s="266"/>
      <c r="FA77" s="267"/>
    </row>
    <row r="78" spans="1:157" s="4" customFormat="1" ht="37.5" customHeight="1">
      <c r="A78" s="184" t="s">
        <v>43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60"/>
      <c r="AR78" s="57">
        <v>300</v>
      </c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78"/>
      <c r="BK78" s="188">
        <f t="shared" si="1"/>
        <v>100000</v>
      </c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3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75"/>
      <c r="CS78" s="7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>
        <v>100000</v>
      </c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65"/>
      <c r="EN78" s="266"/>
      <c r="EO78" s="266"/>
      <c r="EP78" s="266"/>
      <c r="EQ78" s="266"/>
      <c r="ER78" s="266"/>
      <c r="ES78" s="266"/>
      <c r="ET78" s="266"/>
      <c r="EU78" s="266"/>
      <c r="EV78" s="266"/>
      <c r="EW78" s="266"/>
      <c r="EX78" s="266"/>
      <c r="EY78" s="266"/>
      <c r="EZ78" s="266"/>
      <c r="FA78" s="267"/>
    </row>
    <row r="79" spans="1:157" s="4" customFormat="1" ht="15" customHeight="1">
      <c r="A79" s="269" t="s">
        <v>1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1"/>
      <c r="AR79" s="60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78"/>
      <c r="BK79" s="247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9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75"/>
      <c r="CS79" s="7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2"/>
      <c r="EL79" s="272"/>
      <c r="EM79" s="273"/>
      <c r="EN79" s="273"/>
      <c r="EO79" s="273"/>
      <c r="EP79" s="273"/>
      <c r="EQ79" s="273"/>
      <c r="ER79" s="273"/>
      <c r="ES79" s="273"/>
      <c r="ET79" s="273"/>
      <c r="EU79" s="273"/>
      <c r="EV79" s="273"/>
      <c r="EW79" s="273"/>
      <c r="EX79" s="273"/>
      <c r="EY79" s="273"/>
      <c r="EZ79" s="273"/>
      <c r="FA79" s="273"/>
    </row>
    <row r="80" spans="1:157" s="4" customFormat="1" ht="18.75">
      <c r="A80" s="184" t="s">
        <v>80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60"/>
      <c r="AR80" s="57">
        <v>310</v>
      </c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78"/>
      <c r="BK80" s="188">
        <f t="shared" si="1"/>
        <v>100000</v>
      </c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3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75"/>
      <c r="CS80" s="7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179"/>
      <c r="DX80" s="264">
        <v>100000</v>
      </c>
      <c r="DY80" s="264"/>
      <c r="DZ80" s="264"/>
      <c r="EA80" s="264"/>
      <c r="EB80" s="264"/>
      <c r="EC80" s="264"/>
      <c r="ED80" s="264"/>
      <c r="EE80" s="264"/>
      <c r="EF80" s="264"/>
      <c r="EG80" s="264"/>
      <c r="EH80" s="264"/>
      <c r="EI80" s="264"/>
      <c r="EJ80" s="264"/>
      <c r="EK80" s="264"/>
      <c r="EL80" s="264"/>
      <c r="EM80" s="274"/>
      <c r="EN80" s="274"/>
      <c r="EO80" s="274"/>
      <c r="EP80" s="274"/>
      <c r="EQ80" s="274"/>
      <c r="ER80" s="274"/>
      <c r="ES80" s="274"/>
      <c r="ET80" s="274"/>
      <c r="EU80" s="274"/>
      <c r="EV80" s="274"/>
      <c r="EW80" s="274"/>
      <c r="EX80" s="274"/>
      <c r="EY80" s="274"/>
      <c r="EZ80" s="274"/>
      <c r="FA80" s="274"/>
    </row>
    <row r="81" spans="1:157" s="4" customFormat="1" ht="18.75">
      <c r="A81" s="184" t="s">
        <v>81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60"/>
      <c r="AR81" s="57">
        <v>320</v>
      </c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78"/>
      <c r="BK81" s="188">
        <f t="shared" si="1"/>
        <v>0</v>
      </c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3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75"/>
      <c r="CS81" s="7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72"/>
      <c r="DJ81" s="272"/>
      <c r="DK81" s="272"/>
      <c r="DL81" s="272"/>
      <c r="DM81" s="272"/>
      <c r="DN81" s="272"/>
      <c r="DO81" s="272"/>
      <c r="DP81" s="272"/>
      <c r="DQ81" s="272"/>
      <c r="DR81" s="272"/>
      <c r="DS81" s="272"/>
      <c r="DT81" s="272"/>
      <c r="DU81" s="272"/>
      <c r="DV81" s="272"/>
      <c r="DW81" s="27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74"/>
      <c r="EN81" s="274"/>
      <c r="EO81" s="274"/>
      <c r="EP81" s="274"/>
      <c r="EQ81" s="274"/>
      <c r="ER81" s="274"/>
      <c r="ES81" s="274"/>
      <c r="ET81" s="274"/>
      <c r="EU81" s="274"/>
      <c r="EV81" s="274"/>
      <c r="EW81" s="274"/>
      <c r="EX81" s="274"/>
      <c r="EY81" s="274"/>
      <c r="EZ81" s="274"/>
      <c r="FA81" s="274"/>
    </row>
    <row r="82" spans="1:157" s="4" customFormat="1" ht="18.75">
      <c r="A82" s="184" t="s">
        <v>82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60"/>
      <c r="AR82" s="57">
        <v>400</v>
      </c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78"/>
      <c r="BK82" s="188">
        <f t="shared" si="1"/>
        <v>0</v>
      </c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3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75"/>
      <c r="CS82" s="7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179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179"/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1"/>
      <c r="EM82" s="265"/>
      <c r="EN82" s="266"/>
      <c r="EO82" s="266"/>
      <c r="EP82" s="266"/>
      <c r="EQ82" s="266"/>
      <c r="ER82" s="266"/>
      <c r="ES82" s="266"/>
      <c r="ET82" s="266"/>
      <c r="EU82" s="266"/>
      <c r="EV82" s="266"/>
      <c r="EW82" s="266"/>
      <c r="EX82" s="266"/>
      <c r="EY82" s="266"/>
      <c r="EZ82" s="266"/>
      <c r="FA82" s="267"/>
    </row>
    <row r="83" spans="1:157" s="4" customFormat="1" ht="18.75">
      <c r="A83" s="184" t="s">
        <v>1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60"/>
      <c r="AR83" s="60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78"/>
      <c r="BK83" s="247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9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5"/>
      <c r="CR83" s="75"/>
      <c r="CS83" s="7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179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74"/>
      <c r="EN83" s="274"/>
      <c r="EO83" s="274"/>
      <c r="EP83" s="274"/>
      <c r="EQ83" s="274"/>
      <c r="ER83" s="274"/>
      <c r="ES83" s="274"/>
      <c r="ET83" s="274"/>
      <c r="EU83" s="274"/>
      <c r="EV83" s="274"/>
      <c r="EW83" s="274"/>
      <c r="EX83" s="274"/>
      <c r="EY83" s="274"/>
      <c r="EZ83" s="274"/>
      <c r="FA83" s="274"/>
    </row>
    <row r="84" spans="1:157" s="4" customFormat="1" ht="18.75">
      <c r="A84" s="184" t="s">
        <v>83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60"/>
      <c r="AR84" s="57">
        <v>410</v>
      </c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78"/>
      <c r="BK84" s="188">
        <f t="shared" si="1"/>
        <v>0</v>
      </c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3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75"/>
      <c r="CS84" s="7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74"/>
      <c r="EN84" s="274"/>
      <c r="EO84" s="274"/>
      <c r="EP84" s="274"/>
      <c r="EQ84" s="274"/>
      <c r="ER84" s="274"/>
      <c r="ES84" s="274"/>
      <c r="ET84" s="274"/>
      <c r="EU84" s="274"/>
      <c r="EV84" s="274"/>
      <c r="EW84" s="274"/>
      <c r="EX84" s="274"/>
      <c r="EY84" s="274"/>
      <c r="EZ84" s="274"/>
      <c r="FA84" s="274"/>
    </row>
    <row r="85" spans="1:157" s="4" customFormat="1" ht="18.75">
      <c r="A85" s="184" t="s">
        <v>84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60"/>
      <c r="AR85" s="57">
        <v>420</v>
      </c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  <c r="BI85" s="268"/>
      <c r="BJ85" s="78"/>
      <c r="BK85" s="188">
        <f t="shared" si="1"/>
        <v>0</v>
      </c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3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75"/>
      <c r="CS85" s="7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74"/>
      <c r="EN85" s="274"/>
      <c r="EO85" s="274"/>
      <c r="EP85" s="274"/>
      <c r="EQ85" s="274"/>
      <c r="ER85" s="274"/>
      <c r="ES85" s="274"/>
      <c r="ET85" s="274"/>
      <c r="EU85" s="274"/>
      <c r="EV85" s="274"/>
      <c r="EW85" s="274"/>
      <c r="EX85" s="274"/>
      <c r="EY85" s="274"/>
      <c r="EZ85" s="274"/>
      <c r="FA85" s="274"/>
    </row>
    <row r="86" spans="1:157" s="4" customFormat="1" ht="18.75">
      <c r="A86" s="184" t="s">
        <v>85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60"/>
      <c r="AR86" s="57">
        <v>500</v>
      </c>
      <c r="AS86" s="179" t="s">
        <v>55</v>
      </c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1"/>
      <c r="BJ86" s="75" t="s">
        <v>55</v>
      </c>
      <c r="BK86" s="188">
        <f t="shared" si="1"/>
        <v>530054.24</v>
      </c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3"/>
      <c r="CC86" s="179"/>
      <c r="CD86" s="180"/>
      <c r="CE86" s="180"/>
      <c r="CF86" s="180"/>
      <c r="CG86" s="180"/>
      <c r="CH86" s="180"/>
      <c r="CI86" s="180"/>
      <c r="CJ86" s="180"/>
      <c r="CK86" s="180"/>
      <c r="CL86" s="180"/>
      <c r="CM86" s="180"/>
      <c r="CN86" s="180"/>
      <c r="CO86" s="180"/>
      <c r="CP86" s="180"/>
      <c r="CQ86" s="181"/>
      <c r="CR86" s="74">
        <v>154098.64</v>
      </c>
      <c r="CS86" s="75"/>
      <c r="CT86" s="180"/>
      <c r="CU86" s="180"/>
      <c r="CV86" s="180"/>
      <c r="CW86" s="180"/>
      <c r="CX86" s="180"/>
      <c r="CY86" s="180"/>
      <c r="CZ86" s="180"/>
      <c r="DA86" s="180"/>
      <c r="DB86" s="180"/>
      <c r="DC86" s="180"/>
      <c r="DD86" s="180"/>
      <c r="DE86" s="180"/>
      <c r="DF86" s="180"/>
      <c r="DG86" s="180"/>
      <c r="DH86" s="181"/>
      <c r="DI86" s="179"/>
      <c r="DJ86" s="180"/>
      <c r="DK86" s="180"/>
      <c r="DL86" s="180"/>
      <c r="DM86" s="180"/>
      <c r="DN86" s="180"/>
      <c r="DO86" s="180"/>
      <c r="DP86" s="180"/>
      <c r="DQ86" s="180"/>
      <c r="DR86" s="180"/>
      <c r="DS86" s="180"/>
      <c r="DT86" s="180"/>
      <c r="DU86" s="180"/>
      <c r="DV86" s="180"/>
      <c r="DW86" s="181"/>
      <c r="DX86" s="179">
        <v>375955.6</v>
      </c>
      <c r="DY86" s="180"/>
      <c r="DZ86" s="180"/>
      <c r="EA86" s="180"/>
      <c r="EB86" s="180"/>
      <c r="EC86" s="180"/>
      <c r="ED86" s="180"/>
      <c r="EE86" s="180"/>
      <c r="EF86" s="180"/>
      <c r="EG86" s="180"/>
      <c r="EH86" s="180"/>
      <c r="EI86" s="180"/>
      <c r="EJ86" s="180"/>
      <c r="EK86" s="180"/>
      <c r="EL86" s="181"/>
      <c r="EM86" s="179"/>
      <c r="EN86" s="180"/>
      <c r="EO86" s="180"/>
      <c r="EP86" s="180"/>
      <c r="EQ86" s="180"/>
      <c r="ER86" s="180"/>
      <c r="ES86" s="180"/>
      <c r="ET86" s="180"/>
      <c r="EU86" s="180"/>
      <c r="EV86" s="180"/>
      <c r="EW86" s="180"/>
      <c r="EX86" s="180"/>
      <c r="EY86" s="180"/>
      <c r="EZ86" s="180"/>
      <c r="FA86" s="181"/>
    </row>
    <row r="87" spans="1:157" s="4" customFormat="1" ht="18.75">
      <c r="A87" s="184" t="s">
        <v>86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60"/>
      <c r="AR87" s="57">
        <v>600</v>
      </c>
      <c r="AS87" s="179" t="s">
        <v>55</v>
      </c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1"/>
      <c r="BJ87" s="75" t="s">
        <v>55</v>
      </c>
      <c r="BK87" s="188">
        <f t="shared" si="1"/>
        <v>0</v>
      </c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3"/>
      <c r="CC87" s="179"/>
      <c r="CD87" s="180"/>
      <c r="CE87" s="180"/>
      <c r="CF87" s="180"/>
      <c r="CG87" s="180"/>
      <c r="CH87" s="180"/>
      <c r="CI87" s="180"/>
      <c r="CJ87" s="180"/>
      <c r="CK87" s="180"/>
      <c r="CL87" s="180"/>
      <c r="CM87" s="180"/>
      <c r="CN87" s="180"/>
      <c r="CO87" s="180"/>
      <c r="CP87" s="180"/>
      <c r="CQ87" s="181"/>
      <c r="CR87" s="74"/>
      <c r="CS87" s="75"/>
      <c r="CT87" s="180"/>
      <c r="CU87" s="180"/>
      <c r="CV87" s="180"/>
      <c r="CW87" s="180"/>
      <c r="CX87" s="180"/>
      <c r="CY87" s="180"/>
      <c r="CZ87" s="180"/>
      <c r="DA87" s="180"/>
      <c r="DB87" s="180"/>
      <c r="DC87" s="180"/>
      <c r="DD87" s="180"/>
      <c r="DE87" s="180"/>
      <c r="DF87" s="180"/>
      <c r="DG87" s="180"/>
      <c r="DH87" s="181"/>
      <c r="DI87" s="179"/>
      <c r="DJ87" s="180"/>
      <c r="DK87" s="180"/>
      <c r="DL87" s="180"/>
      <c r="DM87" s="180"/>
      <c r="DN87" s="180"/>
      <c r="DO87" s="180"/>
      <c r="DP87" s="180"/>
      <c r="DQ87" s="180"/>
      <c r="DR87" s="180"/>
      <c r="DS87" s="180"/>
      <c r="DT87" s="180"/>
      <c r="DU87" s="180"/>
      <c r="DV87" s="180"/>
      <c r="DW87" s="181"/>
      <c r="DX87" s="179"/>
      <c r="DY87" s="180"/>
      <c r="DZ87" s="180"/>
      <c r="EA87" s="180"/>
      <c r="EB87" s="180"/>
      <c r="EC87" s="180"/>
      <c r="ED87" s="180"/>
      <c r="EE87" s="180"/>
      <c r="EF87" s="180"/>
      <c r="EG87" s="180"/>
      <c r="EH87" s="180"/>
      <c r="EI87" s="180"/>
      <c r="EJ87" s="180"/>
      <c r="EK87" s="180"/>
      <c r="EL87" s="181"/>
      <c r="EM87" s="179"/>
      <c r="EN87" s="180"/>
      <c r="EO87" s="180"/>
      <c r="EP87" s="180"/>
      <c r="EQ87" s="180"/>
      <c r="ER87" s="180"/>
      <c r="ES87" s="180"/>
      <c r="ET87" s="180"/>
      <c r="EU87" s="180"/>
      <c r="EV87" s="180"/>
      <c r="EW87" s="180"/>
      <c r="EX87" s="180"/>
      <c r="EY87" s="180"/>
      <c r="EZ87" s="180"/>
      <c r="FA87" s="181"/>
    </row>
    <row r="88" ht="10.5" customHeight="1"/>
    <row r="89" spans="1:157" ht="39.75" customHeight="1">
      <c r="A89" s="150" t="s">
        <v>94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0"/>
      <c r="DH89" s="150"/>
      <c r="DI89" s="150"/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50"/>
      <c r="EF89" s="150"/>
      <c r="EG89" s="150"/>
      <c r="EH89" s="150"/>
      <c r="EI89" s="150"/>
      <c r="EJ89" s="150"/>
      <c r="EK89" s="150"/>
      <c r="EL89" s="150"/>
      <c r="EM89" s="150"/>
      <c r="EN89" s="150"/>
      <c r="EO89" s="150"/>
      <c r="EP89" s="150"/>
      <c r="EQ89" s="150"/>
      <c r="ER89" s="150"/>
      <c r="ES89" s="150"/>
      <c r="ET89" s="150"/>
      <c r="EU89" s="150"/>
      <c r="EV89" s="150"/>
      <c r="EW89" s="150"/>
      <c r="EX89" s="150"/>
      <c r="EY89" s="150"/>
      <c r="EZ89" s="150"/>
      <c r="FA89" s="150"/>
    </row>
    <row r="90" spans="1:157" ht="18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64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</row>
    <row r="91" spans="1:157" ht="37.5" customHeight="1">
      <c r="A91" s="150" t="s">
        <v>87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0"/>
      <c r="DA91" s="150"/>
      <c r="DB91" s="150"/>
      <c r="DC91" s="150"/>
      <c r="DD91" s="150"/>
      <c r="DE91" s="150"/>
      <c r="DF91" s="150"/>
      <c r="DG91" s="150"/>
      <c r="DH91" s="150"/>
      <c r="DI91" s="150"/>
      <c r="DJ91" s="150"/>
      <c r="DK91" s="150"/>
      <c r="DL91" s="150"/>
      <c r="DM91" s="150"/>
      <c r="DN91" s="150"/>
      <c r="DO91" s="150"/>
      <c r="DP91" s="150"/>
      <c r="DQ91" s="150"/>
      <c r="DR91" s="150"/>
      <c r="DS91" s="150"/>
      <c r="DT91" s="150"/>
      <c r="DU91" s="150"/>
      <c r="DV91" s="150"/>
      <c r="DW91" s="150"/>
      <c r="DX91" s="150"/>
      <c r="DY91" s="150"/>
      <c r="DZ91" s="150"/>
      <c r="EA91" s="150"/>
      <c r="EB91" s="150"/>
      <c r="EC91" s="150"/>
      <c r="ED91" s="150"/>
      <c r="EE91" s="150"/>
      <c r="EF91" s="150"/>
      <c r="EG91" s="150"/>
      <c r="EH91" s="150"/>
      <c r="EI91" s="150"/>
      <c r="EJ91" s="150"/>
      <c r="EK91" s="150"/>
      <c r="EL91" s="150"/>
      <c r="EM91" s="150"/>
      <c r="EN91" s="150"/>
      <c r="EO91" s="150"/>
      <c r="EP91" s="150"/>
      <c r="EQ91" s="150"/>
      <c r="ER91" s="150"/>
      <c r="ES91" s="150"/>
      <c r="ET91" s="150"/>
      <c r="EU91" s="150"/>
      <c r="EV91" s="150"/>
      <c r="EW91" s="150"/>
      <c r="EX91" s="150"/>
      <c r="EY91" s="150"/>
      <c r="EZ91" s="150"/>
      <c r="FA91" s="150"/>
    </row>
    <row r="92" spans="1:157" ht="18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64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</row>
    <row r="93" spans="1:157" ht="57.75" customHeight="1">
      <c r="A93" s="150" t="s">
        <v>95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D93" s="150"/>
      <c r="DE93" s="150"/>
      <c r="DF93" s="150"/>
      <c r="DG93" s="150"/>
      <c r="DH93" s="150"/>
      <c r="DI93" s="150"/>
      <c r="DJ93" s="150"/>
      <c r="DK93" s="150"/>
      <c r="DL93" s="150"/>
      <c r="DM93" s="150"/>
      <c r="DN93" s="150"/>
      <c r="DO93" s="150"/>
      <c r="DP93" s="150"/>
      <c r="DQ93" s="150"/>
      <c r="DR93" s="150"/>
      <c r="DS93" s="150"/>
      <c r="DT93" s="150"/>
      <c r="DU93" s="150"/>
      <c r="DV93" s="150"/>
      <c r="DW93" s="150"/>
      <c r="DX93" s="150"/>
      <c r="DY93" s="150"/>
      <c r="DZ93" s="150"/>
      <c r="EA93" s="150"/>
      <c r="EB93" s="150"/>
      <c r="EC93" s="150"/>
      <c r="ED93" s="150"/>
      <c r="EE93" s="150"/>
      <c r="EF93" s="150"/>
      <c r="EG93" s="150"/>
      <c r="EH93" s="150"/>
      <c r="EI93" s="150"/>
      <c r="EJ93" s="150"/>
      <c r="EK93" s="150"/>
      <c r="EL93" s="150"/>
      <c r="EM93" s="150"/>
      <c r="EN93" s="150"/>
      <c r="EO93" s="150"/>
      <c r="EP93" s="150"/>
      <c r="EQ93" s="150"/>
      <c r="ER93" s="150"/>
      <c r="ES93" s="150"/>
      <c r="ET93" s="150"/>
      <c r="EU93" s="150"/>
      <c r="EV93" s="150"/>
      <c r="EW93" s="150"/>
      <c r="EX93" s="150"/>
      <c r="EY93" s="150"/>
      <c r="EZ93" s="150"/>
      <c r="FA93" s="150"/>
    </row>
  </sheetData>
  <sheetProtection/>
  <mergeCells count="644">
    <mergeCell ref="EM62:FA62"/>
    <mergeCell ref="A62:AQ62"/>
    <mergeCell ref="AS62:BF62"/>
    <mergeCell ref="CC62:CQ62"/>
    <mergeCell ref="CT62:DB62"/>
    <mergeCell ref="DI62:DU62"/>
    <mergeCell ref="DX62:EL62"/>
    <mergeCell ref="BK62:CB62"/>
    <mergeCell ref="A89:FA89"/>
    <mergeCell ref="A91:FA91"/>
    <mergeCell ref="A93:FA93"/>
    <mergeCell ref="DX86:EL86"/>
    <mergeCell ref="EM86:FA86"/>
    <mergeCell ref="A87:AQ87"/>
    <mergeCell ref="AS87:BI87"/>
    <mergeCell ref="BK87:CB87"/>
    <mergeCell ref="CC87:CQ87"/>
    <mergeCell ref="CT87:DH87"/>
    <mergeCell ref="DI87:DW87"/>
    <mergeCell ref="DX87:EL87"/>
    <mergeCell ref="EM87:FA87"/>
    <mergeCell ref="A86:AQ86"/>
    <mergeCell ref="AS86:BI86"/>
    <mergeCell ref="BK86:CB86"/>
    <mergeCell ref="CC86:CQ86"/>
    <mergeCell ref="CT86:DH86"/>
    <mergeCell ref="DI86:DW86"/>
    <mergeCell ref="DX84:EL84"/>
    <mergeCell ref="EM84:FA84"/>
    <mergeCell ref="A85:AQ85"/>
    <mergeCell ref="AS85:BI85"/>
    <mergeCell ref="BK85:CB85"/>
    <mergeCell ref="CC85:CQ85"/>
    <mergeCell ref="CT85:DH85"/>
    <mergeCell ref="DI85:DW85"/>
    <mergeCell ref="DX85:EL85"/>
    <mergeCell ref="EM85:FA85"/>
    <mergeCell ref="A84:AQ84"/>
    <mergeCell ref="AS84:BI84"/>
    <mergeCell ref="BK84:CB84"/>
    <mergeCell ref="CC84:CQ84"/>
    <mergeCell ref="CT84:DH84"/>
    <mergeCell ref="DI84:DW84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F77"/>
    <mergeCell ref="BK77:CB77"/>
    <mergeCell ref="CC77:CQ77"/>
    <mergeCell ref="CT77:DB77"/>
    <mergeCell ref="DE77:DU77"/>
    <mergeCell ref="DV77:EL77"/>
    <mergeCell ref="EM77:FA77"/>
    <mergeCell ref="A76:AQ76"/>
    <mergeCell ref="AS76:BF76"/>
    <mergeCell ref="BK76:CB76"/>
    <mergeCell ref="CC76:CQ76"/>
    <mergeCell ref="CT76:DE76"/>
    <mergeCell ref="DI76:DV76"/>
    <mergeCell ref="DX74:EL74"/>
    <mergeCell ref="EM74:FA74"/>
    <mergeCell ref="A75:AQ75"/>
    <mergeCell ref="AS75:BF75"/>
    <mergeCell ref="BK75:CB75"/>
    <mergeCell ref="CC75:CQ75"/>
    <mergeCell ref="CT75:DE75"/>
    <mergeCell ref="DI75:DU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I73"/>
    <mergeCell ref="BK73:CB73"/>
    <mergeCell ref="CC73:CQ73"/>
    <mergeCell ref="CT73:DH73"/>
    <mergeCell ref="DI73:DW73"/>
    <mergeCell ref="DX73:EL73"/>
    <mergeCell ref="EM73:FA73"/>
    <mergeCell ref="A72:AQ72"/>
    <mergeCell ref="AS72:BI72"/>
    <mergeCell ref="BK72:CB72"/>
    <mergeCell ref="CC72:CQ72"/>
    <mergeCell ref="CT72:DH72"/>
    <mergeCell ref="DI72:DW72"/>
    <mergeCell ref="DX70:EL70"/>
    <mergeCell ref="EM70:FA70"/>
    <mergeCell ref="A71:AQ71"/>
    <mergeCell ref="AS71:BI71"/>
    <mergeCell ref="BK71:CB71"/>
    <mergeCell ref="CC71:CQ71"/>
    <mergeCell ref="CT71:DH71"/>
    <mergeCell ref="DI71:DW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0:EL60"/>
    <mergeCell ref="EM60:FA60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AS64:BF64"/>
    <mergeCell ref="CC64:CQ64"/>
    <mergeCell ref="CT64:DB64"/>
    <mergeCell ref="DI64:DU64"/>
    <mergeCell ref="EM64:FA64"/>
    <mergeCell ref="DX64:EL64"/>
    <mergeCell ref="EM63:FA63"/>
    <mergeCell ref="BK63:CB63"/>
    <mergeCell ref="BK64:CB64"/>
    <mergeCell ref="A63:AQ63"/>
    <mergeCell ref="AS63:BF63"/>
    <mergeCell ref="CC63:CQ63"/>
    <mergeCell ref="CT63:DB63"/>
    <mergeCell ref="DE63:DU63"/>
    <mergeCell ref="DX63:EL63"/>
    <mergeCell ref="A64:AQ64"/>
    <mergeCell ref="EM61:FA61"/>
    <mergeCell ref="BL61:CB61"/>
    <mergeCell ref="A61:AQ61"/>
    <mergeCell ref="AS61:BF61"/>
    <mergeCell ref="CC61:CQ61"/>
    <mergeCell ref="CT61:DB61"/>
    <mergeCell ref="DI61:DU61"/>
    <mergeCell ref="DX61:EL61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5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11" sqref="DX11:EL7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7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4" t="s">
        <v>119</v>
      </c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</row>
    <row r="3" spans="131:156" ht="15"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</row>
    <row r="4" spans="1:142" s="3" customFormat="1" ht="28.5" customHeight="1">
      <c r="A4" s="155" t="s">
        <v>230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8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90" t="s">
        <v>47</v>
      </c>
      <c r="AS6" s="189" t="s">
        <v>48</v>
      </c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 t="s">
        <v>49</v>
      </c>
      <c r="BK6" s="191" t="s">
        <v>118</v>
      </c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3"/>
    </row>
    <row r="7" spans="1:157" ht="16.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90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 t="s">
        <v>34</v>
      </c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 t="s">
        <v>50</v>
      </c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</row>
    <row r="8" spans="1:157" ht="91.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90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 t="s">
        <v>169</v>
      </c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 t="s">
        <v>160</v>
      </c>
      <c r="CS8" s="189" t="s">
        <v>181</v>
      </c>
      <c r="CT8" s="189" t="s">
        <v>51</v>
      </c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90" t="s">
        <v>56</v>
      </c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89" t="s">
        <v>52</v>
      </c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</row>
    <row r="9" spans="1:157" ht="110.2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90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89" t="s">
        <v>53</v>
      </c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91" t="s">
        <v>54</v>
      </c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3"/>
    </row>
    <row r="10" spans="1:157" s="2" customFormat="1" ht="15.75" customHeight="1">
      <c r="A10" s="194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  <c r="AR10" s="88">
        <v>2</v>
      </c>
      <c r="AS10" s="194">
        <v>3</v>
      </c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6"/>
      <c r="BJ10" s="89">
        <v>4</v>
      </c>
      <c r="BK10" s="194">
        <v>5</v>
      </c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6"/>
      <c r="CC10" s="194">
        <v>6</v>
      </c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6"/>
      <c r="CR10" s="87">
        <v>7</v>
      </c>
      <c r="CS10" s="89">
        <v>8</v>
      </c>
      <c r="CT10" s="194">
        <v>9</v>
      </c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6"/>
      <c r="DI10" s="197">
        <v>10</v>
      </c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9"/>
      <c r="DX10" s="197">
        <v>11</v>
      </c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9"/>
      <c r="EM10" s="197">
        <v>12</v>
      </c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9"/>
    </row>
    <row r="11" spans="1:157" s="4" customFormat="1" ht="18.75">
      <c r="A11" s="200" t="s">
        <v>14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2"/>
      <c r="AR11" s="57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5" t="s">
        <v>55</v>
      </c>
      <c r="BK11" s="203">
        <f>CC11+CR11+DX11</f>
        <v>5911548</v>
      </c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5"/>
      <c r="CC11" s="179">
        <f>CC14</f>
        <v>0</v>
      </c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1"/>
      <c r="CR11" s="71">
        <v>4961548</v>
      </c>
      <c r="CS11" s="72">
        <f>CS12</f>
        <v>0</v>
      </c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5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203">
        <v>950000</v>
      </c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5"/>
      <c r="EM11" s="179">
        <f>EM14</f>
        <v>0</v>
      </c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1"/>
    </row>
    <row r="12" spans="1:157" s="4" customFormat="1" ht="15.75" customHeight="1">
      <c r="A12" s="206" t="s">
        <v>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8"/>
      <c r="AR12" s="60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5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179">
        <f>CC14</f>
        <v>0</v>
      </c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1"/>
      <c r="CR12" s="74"/>
      <c r="CS12" s="75">
        <f>CS16</f>
        <v>0</v>
      </c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203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5"/>
      <c r="EM12" s="179">
        <f>EM14</f>
        <v>0</v>
      </c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1"/>
    </row>
    <row r="13" spans="1:157" s="4" customFormat="1" ht="51.75" customHeight="1">
      <c r="A13" s="209" t="s">
        <v>170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1"/>
      <c r="AR13" s="57">
        <v>110</v>
      </c>
      <c r="AS13" s="212" t="s">
        <v>176</v>
      </c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4"/>
      <c r="BJ13" s="75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4" t="s">
        <v>55</v>
      </c>
      <c r="CS13" s="75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215" t="s">
        <v>55</v>
      </c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</row>
    <row r="14" spans="1:157" s="4" customFormat="1" ht="18.75">
      <c r="A14" s="216" t="s">
        <v>57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8"/>
      <c r="AR14" s="57">
        <v>120</v>
      </c>
      <c r="AS14" s="212" t="s">
        <v>177</v>
      </c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4"/>
      <c r="BJ14" s="75"/>
      <c r="BK14" s="179">
        <f>CR14</f>
        <v>4961548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4">
        <v>4961548</v>
      </c>
      <c r="CS14" s="75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</row>
    <row r="15" spans="1:157" s="4" customFormat="1" ht="34.5" customHeight="1">
      <c r="A15" s="216" t="s">
        <v>58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8"/>
      <c r="AR15" s="57">
        <v>130</v>
      </c>
      <c r="AS15" s="212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4"/>
      <c r="BJ15" s="75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4" t="s">
        <v>55</v>
      </c>
      <c r="CS15" s="75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215" t="s">
        <v>55</v>
      </c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</row>
    <row r="16" spans="1:157" s="4" customFormat="1" ht="18.75">
      <c r="A16" s="184" t="s">
        <v>59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60"/>
      <c r="AR16" s="57">
        <v>150</v>
      </c>
      <c r="AS16" s="212" t="s">
        <v>178</v>
      </c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4"/>
      <c r="BJ16" s="75"/>
      <c r="BK16" s="179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4" t="s">
        <v>55</v>
      </c>
      <c r="CS16" s="75"/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>
      <c r="A17" s="216" t="s">
        <v>60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8"/>
      <c r="AR17" s="57">
        <v>160</v>
      </c>
      <c r="AS17" s="212" t="s">
        <v>178</v>
      </c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4"/>
      <c r="BJ17" s="75"/>
      <c r="BK17" s="179">
        <f>DX17</f>
        <v>950000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4" t="s">
        <v>55</v>
      </c>
      <c r="CS17" s="75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>
        <v>950000</v>
      </c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</row>
    <row r="18" spans="1:157" s="4" customFormat="1" ht="18.75">
      <c r="A18" s="216" t="s">
        <v>61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8"/>
      <c r="AR18" s="57">
        <v>180</v>
      </c>
      <c r="AS18" s="219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1"/>
      <c r="BJ18" s="78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4" t="s">
        <v>55</v>
      </c>
      <c r="CS18" s="75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215" t="s">
        <v>55</v>
      </c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</row>
    <row r="19" spans="1:157" s="4" customFormat="1" ht="18.75">
      <c r="A19" s="216" t="s">
        <v>62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8"/>
      <c r="AR19" s="57"/>
      <c r="AS19" s="219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1"/>
      <c r="BJ19" s="78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4" t="s">
        <v>55</v>
      </c>
      <c r="CS19" s="75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</row>
    <row r="20" spans="1:157" s="4" customFormat="1" ht="18.75">
      <c r="A20" s="216" t="s">
        <v>63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8"/>
      <c r="AR20" s="57"/>
      <c r="AS20" s="219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1"/>
      <c r="BJ20" s="78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4" t="s">
        <v>55</v>
      </c>
      <c r="CS20" s="75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</row>
    <row r="21" spans="1:157" s="25" customFormat="1" ht="18.75">
      <c r="A21" s="222" t="s">
        <v>64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4"/>
      <c r="AR21" s="83">
        <v>200</v>
      </c>
      <c r="AS21" s="225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7"/>
      <c r="BJ21" s="84"/>
      <c r="BK21" s="188">
        <f>BK22+BK34+BK47+BK50+BK72</f>
        <v>5911548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8">
        <f>CC22+CC34+CC47+CC50+CC74+CC75+CC73</f>
        <v>0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112">
        <f>CR22+CR34+CR47+CR50+CR74+CR75+CR73</f>
        <v>4961548</v>
      </c>
      <c r="CS21" s="112">
        <f>CS22+CS34+CS47+CS50+CS74+CS75</f>
        <v>0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8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8">
        <f>DX22+DX34+DX50+DX73+DV74</f>
        <v>950000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228">
        <v>0</v>
      </c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</row>
    <row r="22" spans="1:157" s="4" customFormat="1" ht="18.75">
      <c r="A22" s="184" t="s">
        <v>72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57">
        <v>210</v>
      </c>
      <c r="AS22" s="219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1"/>
      <c r="BJ22" s="110">
        <v>210</v>
      </c>
      <c r="BK22" s="188">
        <f>CC22+CR22+CS22+CT22+DI22+DX22</f>
        <v>2321000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8">
        <f>CC23+CC26</f>
        <v>0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112">
        <f>CR23+CR26</f>
        <v>2321000</v>
      </c>
      <c r="CS22" s="114">
        <f>CS23+CS26</f>
        <v>0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8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8">
        <f>DX23+DX26</f>
        <v>0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228">
        <f>EM23+EM26</f>
        <v>0</v>
      </c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</row>
    <row r="23" spans="1:157" s="4" customFormat="1" ht="33" customHeight="1">
      <c r="A23" s="209" t="s">
        <v>65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1"/>
      <c r="AR23" s="57">
        <v>211</v>
      </c>
      <c r="AS23" s="219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1"/>
      <c r="BJ23" s="110" t="s">
        <v>180</v>
      </c>
      <c r="BK23" s="188">
        <f aca="true" t="shared" si="0" ref="BK23:BK53">CC23+CR23+CS23+CT23+DI23+DX23</f>
        <v>2321000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8">
        <f>SUM(CC24:CQ25)</f>
        <v>0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114">
        <f>SUM(CR24:CR25)</f>
        <v>2321000</v>
      </c>
      <c r="CS23" s="113">
        <f>SUM(CS24:CS25)</f>
        <v>0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8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8">
        <f>SUM(DX24:EL25)</f>
        <v>0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228">
        <f>SUM(EM24:FA25)</f>
        <v>0</v>
      </c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</row>
    <row r="24" spans="1:157" s="4" customFormat="1" ht="18.75" customHeight="1">
      <c r="A24" s="184" t="s">
        <v>15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60"/>
      <c r="AS24" s="185">
        <v>111</v>
      </c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7"/>
      <c r="BJ24" s="78" t="s">
        <v>185</v>
      </c>
      <c r="BK24" s="188">
        <f t="shared" si="0"/>
        <v>1782642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9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4">
        <v>1782642</v>
      </c>
      <c r="CS24" s="75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</row>
    <row r="25" spans="1:157" s="4" customFormat="1" ht="18.75">
      <c r="A25" s="184" t="s">
        <v>135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60"/>
      <c r="AR25" s="60"/>
      <c r="AS25" s="185">
        <v>119</v>
      </c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7"/>
      <c r="BJ25" s="78" t="s">
        <v>186</v>
      </c>
      <c r="BK25" s="188">
        <f t="shared" si="0"/>
        <v>538358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9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4">
        <v>538358</v>
      </c>
      <c r="CS25" s="75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</row>
    <row r="26" spans="1:157" s="4" customFormat="1" ht="24.75" customHeight="1">
      <c r="A26" s="209" t="s">
        <v>16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1"/>
      <c r="AR26" s="61"/>
      <c r="AS26" s="229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1"/>
      <c r="BJ26" s="85"/>
      <c r="BK26" s="232">
        <f t="shared" si="0"/>
        <v>0</v>
      </c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  <c r="CC26" s="235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7"/>
      <c r="CR26" s="80"/>
      <c r="CS26" s="81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7"/>
      <c r="DI26" s="235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7"/>
      <c r="DX26" s="235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7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</row>
    <row r="27" spans="1:157" s="4" customFormat="1" ht="18.75" customHeight="1" hidden="1">
      <c r="A27" s="239" t="s">
        <v>66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54">
        <v>220</v>
      </c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78"/>
      <c r="BK27" s="188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75"/>
      <c r="CS27" s="7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</row>
    <row r="28" spans="1:157" s="4" customFormat="1" ht="18.75" customHeight="1" hidden="1">
      <c r="A28" s="241" t="s">
        <v>67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3"/>
      <c r="AR28" s="62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79"/>
      <c r="BK28" s="188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77"/>
      <c r="CS28" s="76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</row>
    <row r="29" spans="1:157" s="4" customFormat="1" ht="18.75" customHeight="1" hidden="1">
      <c r="A29" s="209" t="s">
        <v>27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1"/>
      <c r="AR29" s="6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78"/>
      <c r="BK29" s="188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74"/>
      <c r="CS29" s="7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</row>
    <row r="30" spans="1:157" s="4" customFormat="1" ht="18.75" customHeight="1" hidden="1">
      <c r="A30" s="209" t="s">
        <v>68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1"/>
      <c r="AR30" s="6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78"/>
      <c r="BK30" s="188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4"/>
      <c r="CS30" s="7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179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</row>
    <row r="31" spans="1:157" s="4" customFormat="1" ht="36.75" customHeight="1" hidden="1">
      <c r="A31" s="209" t="s">
        <v>69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1"/>
      <c r="AR31" s="6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78"/>
      <c r="BK31" s="188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74"/>
      <c r="CS31" s="7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179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</row>
    <row r="32" spans="1:157" s="4" customFormat="1" ht="18.75" customHeight="1" hidden="1">
      <c r="A32" s="209" t="s">
        <v>28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1"/>
      <c r="AR32" s="6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78"/>
      <c r="BK32" s="188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74"/>
      <c r="CS32" s="7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</row>
    <row r="33" spans="1:157" s="4" customFormat="1" ht="18.75" customHeight="1" hidden="1">
      <c r="A33" s="209" t="s">
        <v>28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1"/>
      <c r="AR33" s="60"/>
      <c r="AS33" s="185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7"/>
      <c r="BJ33" s="78"/>
      <c r="BK33" s="188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4"/>
      <c r="CS33" s="75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09" t="s">
        <v>70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1"/>
      <c r="AR34" s="57">
        <v>230</v>
      </c>
      <c r="AS34" s="185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7"/>
      <c r="BJ34" s="110">
        <v>290</v>
      </c>
      <c r="BK34" s="188">
        <f>CC34+CR34+CS34+CT34+DI34+DX34</f>
        <v>707629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8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114">
        <f>SUM(CR36:CR42)</f>
        <v>704629</v>
      </c>
      <c r="CS34" s="113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8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8">
        <f>SUM(DX36:EL42)</f>
        <v>3000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228">
        <f>SUM(EM36:FA42)</f>
        <v>0</v>
      </c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</row>
    <row r="35" spans="1:157" s="4" customFormat="1" ht="15" customHeight="1">
      <c r="A35" s="209" t="s">
        <v>71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1"/>
      <c r="AR35" s="60"/>
      <c r="AS35" s="185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7"/>
      <c r="BJ35" s="78"/>
      <c r="BK35" s="247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9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4"/>
      <c r="CS35" s="75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50" t="s">
        <v>73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2"/>
      <c r="AR36" s="60"/>
      <c r="AS36" s="185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7"/>
      <c r="BJ36" s="78"/>
      <c r="BK36" s="188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4"/>
      <c r="CS36" s="75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>
      <c r="A37" s="209" t="s">
        <v>75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1"/>
      <c r="AR37" s="60"/>
      <c r="AS37" s="185">
        <v>831</v>
      </c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7"/>
      <c r="BJ37" s="78" t="s">
        <v>214</v>
      </c>
      <c r="BK37" s="188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5"/>
      <c r="CS37" s="74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>
      <c r="A38" s="209" t="s">
        <v>179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1"/>
      <c r="AR38" s="60"/>
      <c r="AS38" s="185">
        <v>244</v>
      </c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7"/>
      <c r="BJ38" s="78" t="s">
        <v>217</v>
      </c>
      <c r="BK38" s="188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5"/>
      <c r="CS38" s="74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>
      <c r="A39" s="209" t="s">
        <v>219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1"/>
      <c r="AR39" s="60"/>
      <c r="AS39" s="185">
        <v>853</v>
      </c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7"/>
      <c r="BJ39" s="78" t="s">
        <v>218</v>
      </c>
      <c r="BK39" s="188">
        <f t="shared" si="0"/>
        <v>3000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5"/>
      <c r="CS39" s="74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>
        <v>3000</v>
      </c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09" t="s">
        <v>74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1"/>
      <c r="AR40" s="60"/>
      <c r="AS40" s="185">
        <v>851</v>
      </c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7"/>
      <c r="BJ40" s="78" t="s">
        <v>184</v>
      </c>
      <c r="BK40" s="188">
        <f t="shared" si="0"/>
        <v>704629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5">
        <v>704629</v>
      </c>
      <c r="CS40" s="74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>
      <c r="A41" s="209" t="s">
        <v>215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1"/>
      <c r="AR41" s="60"/>
      <c r="AS41" s="185">
        <v>852</v>
      </c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7"/>
      <c r="BJ41" s="78" t="s">
        <v>184</v>
      </c>
      <c r="BK41" s="188">
        <f t="shared" si="0"/>
        <v>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5"/>
      <c r="CS41" s="74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>
      <c r="A42" s="209" t="s">
        <v>216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1"/>
      <c r="AR42" s="60"/>
      <c r="AS42" s="185">
        <v>853</v>
      </c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7"/>
      <c r="BJ42" s="78" t="s">
        <v>184</v>
      </c>
      <c r="BK42" s="188">
        <f t="shared" si="0"/>
        <v>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5"/>
      <c r="CS42" s="74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4" t="s">
        <v>24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57">
        <v>240</v>
      </c>
      <c r="AS43" s="185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7"/>
      <c r="BJ43" s="78"/>
      <c r="BK43" s="188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4"/>
      <c r="CS43" s="75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3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customHeight="1" hidden="1">
      <c r="A44" s="209" t="s">
        <v>71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1"/>
      <c r="AR44" s="60"/>
      <c r="AS44" s="185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7"/>
      <c r="BJ44" s="78"/>
      <c r="BK44" s="188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4"/>
      <c r="CS44" s="75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3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4" t="s">
        <v>29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60"/>
      <c r="AR45" s="60"/>
      <c r="AS45" s="185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7"/>
      <c r="BJ45" s="78"/>
      <c r="BK45" s="188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4"/>
      <c r="CS45" s="75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3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57" customHeight="1" hidden="1">
      <c r="A46" s="184" t="s">
        <v>76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60"/>
      <c r="AR46" s="60"/>
      <c r="AS46" s="185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7"/>
      <c r="BJ46" s="78"/>
      <c r="BK46" s="188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4"/>
      <c r="CS46" s="75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3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09" t="s">
        <v>77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1"/>
      <c r="AR47" s="57">
        <v>250</v>
      </c>
      <c r="AS47" s="185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7"/>
      <c r="BJ47" s="78"/>
      <c r="BK47" s="188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8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112">
        <f>CR49</f>
        <v>0</v>
      </c>
      <c r="CS47" s="114">
        <f>CS49</f>
        <v>0</v>
      </c>
      <c r="CT47" s="188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8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8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8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50" t="s">
        <v>71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2"/>
      <c r="AR48" s="60"/>
      <c r="AS48" s="185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7"/>
      <c r="BJ48" s="78"/>
      <c r="BK48" s="247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9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4"/>
      <c r="CS48" s="75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>
      <c r="A49" s="209" t="s">
        <v>28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1"/>
      <c r="AR49" s="60"/>
      <c r="AS49" s="240">
        <v>244</v>
      </c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78" t="s">
        <v>184</v>
      </c>
      <c r="BK49" s="188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4"/>
      <c r="CS49" s="75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22" t="s">
        <v>78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4"/>
      <c r="AR50" s="83">
        <v>260</v>
      </c>
      <c r="AS50" s="225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7"/>
      <c r="BJ50" s="84"/>
      <c r="BK50" s="188">
        <f>CC50+CR50+CS50+CT50+DI50+DX50</f>
        <v>2871606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8">
        <f>CC52+CC53+CC54+CC55+CC56+CC60+CC61+CC64</f>
        <v>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112">
        <f>CR52+CR53+CR54+CR55+CR56+CR60+CR61+CR64</f>
        <v>1924606</v>
      </c>
      <c r="CS50" s="114">
        <f>CS52+CS53+CS54+CS55+CS56+CS60+CS61+CS64</f>
        <v>0</v>
      </c>
      <c r="CT50" s="188">
        <f>CT52+CT53+CT54+CT55+CT56+CT60+CT61+CT64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8">
        <f>DI52+DI53+DI54+DI55+DI56+DI60+DI61+DI64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8">
        <f>DX52+DX53+DX54+DX55+DX56+DX60+DX62+DX65</f>
        <v>947000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8">
        <f>EM52+EM53+EM54+EM55+EM56+EM60+EM61+EM64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9" t="s">
        <v>71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1"/>
      <c r="AR51" s="60"/>
      <c r="AS51" s="219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1"/>
      <c r="BJ51" s="78"/>
      <c r="BK51" s="247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9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4"/>
      <c r="CS51" s="75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53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5"/>
    </row>
    <row r="52" spans="1:157" s="4" customFormat="1" ht="18.75">
      <c r="A52" s="184" t="s">
        <v>17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60"/>
      <c r="AR52" s="60"/>
      <c r="AS52" s="185">
        <v>244</v>
      </c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7"/>
      <c r="BJ52" s="78" t="s">
        <v>187</v>
      </c>
      <c r="BK52" s="188">
        <f t="shared" si="0"/>
        <v>31000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4">
        <v>31000</v>
      </c>
      <c r="CS52" s="75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</row>
    <row r="53" spans="1:157" s="4" customFormat="1" ht="18.75">
      <c r="A53" s="184" t="s">
        <v>18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60"/>
      <c r="AR53" s="60"/>
      <c r="AS53" s="185">
        <v>244</v>
      </c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7"/>
      <c r="BJ53" s="78" t="s">
        <v>188</v>
      </c>
      <c r="BK53" s="188">
        <f t="shared" si="0"/>
        <v>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4"/>
      <c r="CS53" s="75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</row>
    <row r="54" spans="1:157" s="4" customFormat="1" ht="18.75">
      <c r="A54" s="184" t="s">
        <v>19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60"/>
      <c r="AR54" s="60"/>
      <c r="AS54" s="185">
        <v>244</v>
      </c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7"/>
      <c r="BJ54" s="78" t="s">
        <v>189</v>
      </c>
      <c r="BK54" s="188">
        <f>CC54+CR54+CS54+CT54+DI54+DX54</f>
        <v>1095826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4">
        <v>1095826</v>
      </c>
      <c r="CS54" s="75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</row>
    <row r="55" spans="1:157" s="4" customFormat="1" ht="18.75">
      <c r="A55" s="184" t="s">
        <v>20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60"/>
      <c r="AR55" s="60"/>
      <c r="AS55" s="240">
        <v>244</v>
      </c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78" t="s">
        <v>190</v>
      </c>
      <c r="BK55" s="188">
        <f aca="true" t="shared" si="1" ref="BK55:BK84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75"/>
      <c r="CS55" s="7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</row>
    <row r="56" spans="1:157" s="4" customFormat="1" ht="18.75">
      <c r="A56" s="184" t="s">
        <v>79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60"/>
      <c r="AR56" s="6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110">
        <v>225</v>
      </c>
      <c r="BK56" s="188">
        <f t="shared" si="1"/>
        <v>450110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256">
        <f>SUM(CC58:CQ60)</f>
        <v>0</v>
      </c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115">
        <f>SUM(CR57:CR59)</f>
        <v>120110</v>
      </c>
      <c r="CS56" s="115">
        <f>SUM(CS57:CS59)</f>
        <v>0</v>
      </c>
      <c r="CT56" s="256">
        <f>SUM(CT57:DH59)</f>
        <v>0</v>
      </c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>
        <f>SUM(DI57:DW59)</f>
        <v>0</v>
      </c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7">
        <f>SUM(DX57:EL59)</f>
        <v>330000</v>
      </c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9"/>
      <c r="EM56" s="257">
        <f>SUM(EM57:FA59)</f>
        <v>0</v>
      </c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9"/>
    </row>
    <row r="57" spans="1:157" s="4" customFormat="1" ht="18.75">
      <c r="A57" s="184" t="s">
        <v>79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60"/>
      <c r="AR57" s="60"/>
      <c r="AS57" s="240">
        <v>244</v>
      </c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78" t="s">
        <v>197</v>
      </c>
      <c r="BK57" s="188">
        <f t="shared" si="1"/>
        <v>450110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9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1"/>
      <c r="CR57" s="75">
        <v>120110</v>
      </c>
      <c r="CS57" s="7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179">
        <v>330000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>
      <c r="A58" s="184" t="s">
        <v>222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60"/>
      <c r="AR58" s="60"/>
      <c r="AS58" s="240">
        <v>243</v>
      </c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78" t="s">
        <v>198</v>
      </c>
      <c r="BK58" s="188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9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1"/>
      <c r="CR58" s="75"/>
      <c r="CS58" s="7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>
      <c r="A59" s="184" t="s">
        <v>223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60"/>
      <c r="AR59" s="60"/>
      <c r="AS59" s="240">
        <v>244</v>
      </c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78" t="s">
        <v>196</v>
      </c>
      <c r="BK59" s="188">
        <f t="shared" si="1"/>
        <v>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9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1"/>
      <c r="CR59" s="75"/>
      <c r="CS59" s="7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>
      <c r="A60" s="184" t="s">
        <v>21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60"/>
      <c r="AR60" s="60"/>
      <c r="AS60" s="240">
        <v>244</v>
      </c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78" t="s">
        <v>191</v>
      </c>
      <c r="BK60" s="188">
        <f t="shared" si="1"/>
        <v>229962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9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1"/>
      <c r="CR60" s="75">
        <v>149962</v>
      </c>
      <c r="CS60" s="7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>
        <v>80000</v>
      </c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</row>
    <row r="61" spans="1:157" s="4" customFormat="1" ht="18.75">
      <c r="A61" s="184" t="s">
        <v>22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60"/>
      <c r="AR61" s="63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110">
        <v>310</v>
      </c>
      <c r="BK61" s="188">
        <f t="shared" si="1"/>
        <v>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256">
        <f>SUM(CC62:CQ63)</f>
        <v>0</v>
      </c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115">
        <f>SUM(CR62:CR63)</f>
        <v>0</v>
      </c>
      <c r="CS61" s="115">
        <f>SUM(CS62:CS63)</f>
        <v>0</v>
      </c>
      <c r="CT61" s="256">
        <f>SUM(CT62:DF63)</f>
        <v>0</v>
      </c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>
        <f>SUM(DI62:DW63)</f>
        <v>0</v>
      </c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179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1"/>
      <c r="EM61" s="257">
        <f>SUM(EM62:FA63)</f>
        <v>0</v>
      </c>
      <c r="EN61" s="258"/>
      <c r="EO61" s="258"/>
      <c r="EP61" s="258"/>
      <c r="EQ61" s="258"/>
      <c r="ER61" s="258"/>
      <c r="ES61" s="258"/>
      <c r="ET61" s="258"/>
      <c r="EU61" s="258"/>
      <c r="EV61" s="258"/>
      <c r="EW61" s="258"/>
      <c r="EX61" s="258"/>
      <c r="EY61" s="258"/>
      <c r="EZ61" s="258"/>
      <c r="FA61" s="259"/>
    </row>
    <row r="62" spans="1:157" s="4" customFormat="1" ht="18.75">
      <c r="A62" s="184" t="s">
        <v>22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60"/>
      <c r="AR62" s="63"/>
      <c r="AS62" s="240">
        <v>244</v>
      </c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78" t="s">
        <v>192</v>
      </c>
      <c r="BK62" s="188">
        <f t="shared" si="1"/>
        <v>220000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75"/>
      <c r="CS62" s="7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57">
        <f>SUM(DX63:EL64)</f>
        <v>220000</v>
      </c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9"/>
      <c r="EM62" s="179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1"/>
    </row>
    <row r="63" spans="1:157" s="4" customFormat="1" ht="18.75">
      <c r="A63" s="184" t="s">
        <v>22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60"/>
      <c r="AR63" s="63"/>
      <c r="AS63" s="240">
        <v>244</v>
      </c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78" t="s">
        <v>193</v>
      </c>
      <c r="BK63" s="188">
        <f t="shared" si="1"/>
        <v>220000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75"/>
      <c r="CS63" s="7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>
        <v>220000</v>
      </c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179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1"/>
    </row>
    <row r="64" spans="1:157" s="4" customFormat="1" ht="19.5" customHeight="1">
      <c r="A64" s="184" t="s">
        <v>23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60"/>
      <c r="AR64" s="6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110" t="s">
        <v>226</v>
      </c>
      <c r="BK64" s="188">
        <f t="shared" si="1"/>
        <v>527708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215">
        <f>SUM(CC65:CQ70)</f>
        <v>0</v>
      </c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75">
        <f>CR65+CR66+CR67+CR68+CR69+CR70+CR71</f>
        <v>527708</v>
      </c>
      <c r="CS64" s="75">
        <f>SUM(CS65:CS70)</f>
        <v>0</v>
      </c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179">
        <f>SUM(EM65:FA70)</f>
        <v>0</v>
      </c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9.5" customHeight="1">
      <c r="A65" s="184" t="s">
        <v>202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60"/>
      <c r="AR65" s="60"/>
      <c r="AS65" s="240">
        <v>244</v>
      </c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111" t="s">
        <v>208</v>
      </c>
      <c r="BK65" s="188">
        <f t="shared" si="1"/>
        <v>320000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75">
        <v>3000</v>
      </c>
      <c r="CS65" s="7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60">
        <f>SUM(DX66:EL71)</f>
        <v>317000</v>
      </c>
      <c r="DY65" s="260"/>
      <c r="DZ65" s="260"/>
      <c r="EA65" s="260"/>
      <c r="EB65" s="260"/>
      <c r="EC65" s="260"/>
      <c r="ED65" s="260"/>
      <c r="EE65" s="260"/>
      <c r="EF65" s="260"/>
      <c r="EG65" s="260"/>
      <c r="EH65" s="260"/>
      <c r="EI65" s="260"/>
      <c r="EJ65" s="260"/>
      <c r="EK65" s="260"/>
      <c r="EL65" s="260"/>
      <c r="EM65" s="179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1"/>
    </row>
    <row r="66" spans="1:157" s="4" customFormat="1" ht="19.5" customHeight="1">
      <c r="A66" s="184" t="s">
        <v>203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60"/>
      <c r="AR66" s="60"/>
      <c r="AS66" s="240">
        <v>244</v>
      </c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111" t="s">
        <v>209</v>
      </c>
      <c r="BK66" s="188">
        <f t="shared" si="1"/>
        <v>433758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75">
        <v>433758</v>
      </c>
      <c r="CS66" s="7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179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1"/>
    </row>
    <row r="67" spans="1:157" s="4" customFormat="1" ht="19.5" customHeight="1">
      <c r="A67" s="184" t="s">
        <v>204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60"/>
      <c r="AR67" s="60"/>
      <c r="AS67" s="240">
        <v>244</v>
      </c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111" t="s">
        <v>210</v>
      </c>
      <c r="BK67" s="188">
        <f t="shared" si="1"/>
        <v>28600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3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75">
        <v>28600</v>
      </c>
      <c r="CS67" s="7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4" t="s">
        <v>205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60"/>
      <c r="AR68" s="60"/>
      <c r="AS68" s="240">
        <v>244</v>
      </c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111" t="s">
        <v>211</v>
      </c>
      <c r="BK68" s="188">
        <f t="shared" si="1"/>
        <v>105000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75">
        <v>5000</v>
      </c>
      <c r="CS68" s="7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>
        <v>100000</v>
      </c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179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1"/>
    </row>
    <row r="69" spans="1:157" s="4" customFormat="1" ht="19.5" customHeight="1">
      <c r="A69" s="184" t="s">
        <v>206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60"/>
      <c r="AR69" s="63"/>
      <c r="AS69" s="240">
        <v>244</v>
      </c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111" t="s">
        <v>213</v>
      </c>
      <c r="BK69" s="188">
        <f t="shared" si="1"/>
        <v>136000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75">
        <v>56000</v>
      </c>
      <c r="CS69" s="7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>
        <v>80000</v>
      </c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179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1"/>
    </row>
    <row r="70" spans="1:157" s="4" customFormat="1" ht="19.5" customHeight="1">
      <c r="A70" s="184" t="s">
        <v>207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60"/>
      <c r="AR70" s="60"/>
      <c r="AS70" s="240">
        <v>244</v>
      </c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111" t="s">
        <v>212</v>
      </c>
      <c r="BK70" s="188">
        <f t="shared" si="1"/>
        <v>137000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75"/>
      <c r="CS70" s="7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>
        <v>137000</v>
      </c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179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1"/>
    </row>
    <row r="71" spans="1:157" s="4" customFormat="1" ht="19.5" customHeight="1">
      <c r="A71" s="184" t="s">
        <v>228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60"/>
      <c r="AR71" s="60"/>
      <c r="AS71" s="185">
        <v>244</v>
      </c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7"/>
      <c r="BG71" s="110"/>
      <c r="BH71" s="110"/>
      <c r="BI71" s="110"/>
      <c r="BJ71" s="111" t="s">
        <v>227</v>
      </c>
      <c r="BK71" s="188">
        <f>CR71</f>
        <v>1350</v>
      </c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3"/>
      <c r="CC71" s="179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1"/>
      <c r="CR71" s="75">
        <v>1350</v>
      </c>
      <c r="CS71" s="75"/>
      <c r="CT71" s="179"/>
      <c r="CU71" s="180"/>
      <c r="CV71" s="180"/>
      <c r="CW71" s="180"/>
      <c r="CX71" s="180"/>
      <c r="CY71" s="180"/>
      <c r="CZ71" s="180"/>
      <c r="DA71" s="180"/>
      <c r="DB71" s="180"/>
      <c r="DC71" s="74"/>
      <c r="DD71" s="74"/>
      <c r="DE71" s="82"/>
      <c r="DF71" s="75"/>
      <c r="DG71" s="75"/>
      <c r="DH71" s="75"/>
      <c r="DI71" s="179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82"/>
      <c r="DW71" s="75"/>
      <c r="DX71" s="179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1"/>
      <c r="EM71" s="179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1"/>
    </row>
    <row r="72" spans="1:157" s="4" customFormat="1" ht="19.5" customHeight="1">
      <c r="A72" s="184" t="s">
        <v>16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60"/>
      <c r="AR72" s="60"/>
      <c r="AS72" s="185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7"/>
      <c r="BG72" s="110"/>
      <c r="BH72" s="110"/>
      <c r="BI72" s="110"/>
      <c r="BJ72" s="110">
        <v>266</v>
      </c>
      <c r="BK72" s="188">
        <f>BK73+BK74</f>
        <v>11313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9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1"/>
      <c r="CR72" s="75"/>
      <c r="CS72" s="75"/>
      <c r="CT72" s="179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1"/>
      <c r="DF72" s="75"/>
      <c r="DG72" s="75"/>
      <c r="DH72" s="75"/>
      <c r="DI72" s="179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82"/>
      <c r="DW72" s="75"/>
      <c r="DX72" s="179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1"/>
      <c r="EM72" s="179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1"/>
    </row>
    <row r="73" spans="1:157" s="4" customFormat="1" ht="19.5" customHeight="1">
      <c r="A73" s="184" t="s">
        <v>194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60"/>
      <c r="AR73" s="60"/>
      <c r="AS73" s="185">
        <v>112</v>
      </c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7"/>
      <c r="BG73" s="110"/>
      <c r="BH73" s="110"/>
      <c r="BI73" s="110"/>
      <c r="BJ73" s="78" t="s">
        <v>199</v>
      </c>
      <c r="BK73" s="188">
        <f t="shared" si="1"/>
        <v>2400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9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1"/>
      <c r="CR73" s="75">
        <v>2400</v>
      </c>
      <c r="CS73" s="75"/>
      <c r="CT73" s="179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1"/>
      <c r="DF73" s="75"/>
      <c r="DG73" s="75"/>
      <c r="DH73" s="75"/>
      <c r="DI73" s="179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1"/>
      <c r="DW73" s="75"/>
      <c r="DX73" s="179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1"/>
      <c r="EM73" s="179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1"/>
    </row>
    <row r="74" spans="1:157" s="4" customFormat="1" ht="19.5" customHeight="1">
      <c r="A74" s="184" t="s">
        <v>195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60"/>
      <c r="AR74" s="60"/>
      <c r="AS74" s="185">
        <v>111</v>
      </c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7"/>
      <c r="BG74" s="110"/>
      <c r="BH74" s="110"/>
      <c r="BI74" s="110"/>
      <c r="BJ74" s="78" t="s">
        <v>199</v>
      </c>
      <c r="BK74" s="188">
        <f t="shared" si="1"/>
        <v>8913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79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1"/>
      <c r="CR74" s="75">
        <v>8913</v>
      </c>
      <c r="CS74" s="75"/>
      <c r="CT74" s="179"/>
      <c r="CU74" s="180"/>
      <c r="CV74" s="180"/>
      <c r="CW74" s="180"/>
      <c r="CX74" s="180"/>
      <c r="CY74" s="180"/>
      <c r="CZ74" s="180"/>
      <c r="DA74" s="180"/>
      <c r="DB74" s="181"/>
      <c r="DC74" s="75"/>
      <c r="DD74" s="75"/>
      <c r="DE74" s="179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1"/>
      <c r="DV74" s="179"/>
      <c r="DW74" s="180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1"/>
      <c r="EM74" s="179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1"/>
    </row>
    <row r="75" spans="1:157" s="4" customFormat="1" ht="37.5" customHeight="1">
      <c r="A75" s="184" t="s">
        <v>43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60"/>
      <c r="AR75" s="57">
        <v>300</v>
      </c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78"/>
      <c r="BK75" s="188">
        <f t="shared" si="1"/>
        <v>0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75"/>
      <c r="CS75" s="7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179"/>
      <c r="EN75" s="180"/>
      <c r="EO75" s="180"/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1"/>
    </row>
    <row r="76" spans="1:157" s="4" customFormat="1" ht="15" customHeight="1">
      <c r="A76" s="269" t="s">
        <v>1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1"/>
      <c r="AR76" s="60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78"/>
      <c r="BK76" s="247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9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75"/>
      <c r="CS76" s="7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  <c r="EJ76" s="272"/>
      <c r="EK76" s="272"/>
      <c r="EL76" s="272"/>
      <c r="EM76" s="272"/>
      <c r="EN76" s="272"/>
      <c r="EO76" s="272"/>
      <c r="EP76" s="272"/>
      <c r="EQ76" s="272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</row>
    <row r="77" spans="1:157" s="4" customFormat="1" ht="18.75">
      <c r="A77" s="184" t="s">
        <v>80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60"/>
      <c r="AR77" s="57">
        <v>310</v>
      </c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78"/>
      <c r="BK77" s="188">
        <f t="shared" si="1"/>
        <v>0</v>
      </c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3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75"/>
      <c r="CS77" s="7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179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</row>
    <row r="78" spans="1:157" s="4" customFormat="1" ht="18.75">
      <c r="A78" s="184" t="s">
        <v>81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60"/>
      <c r="AR78" s="57">
        <v>320</v>
      </c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78"/>
      <c r="BK78" s="188">
        <f t="shared" si="1"/>
        <v>0</v>
      </c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3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75"/>
      <c r="CS78" s="7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</row>
    <row r="79" spans="1:157" s="4" customFormat="1" ht="18.75">
      <c r="A79" s="184" t="s">
        <v>82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60"/>
      <c r="AR79" s="57">
        <v>400</v>
      </c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78"/>
      <c r="BK79" s="188">
        <f t="shared" si="1"/>
        <v>0</v>
      </c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3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75"/>
      <c r="CS79" s="7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179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179"/>
      <c r="DY79" s="180"/>
      <c r="DZ79" s="180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1"/>
      <c r="EM79" s="179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1"/>
    </row>
    <row r="80" spans="1:157" s="4" customFormat="1" ht="18.75">
      <c r="A80" s="184" t="s">
        <v>1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60"/>
      <c r="AR80" s="60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78"/>
      <c r="BK80" s="247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9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75"/>
      <c r="CS80" s="7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179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</row>
    <row r="81" spans="1:157" s="4" customFormat="1" ht="18.75">
      <c r="A81" s="184" t="s">
        <v>83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60"/>
      <c r="AR81" s="57">
        <v>410</v>
      </c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78"/>
      <c r="BK81" s="188">
        <f t="shared" si="1"/>
        <v>0</v>
      </c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3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75"/>
      <c r="CS81" s="7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</row>
    <row r="82" spans="1:157" s="4" customFormat="1" ht="18.75">
      <c r="A82" s="184" t="s">
        <v>84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60"/>
      <c r="AR82" s="57">
        <v>420</v>
      </c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78"/>
      <c r="BK82" s="188">
        <f t="shared" si="1"/>
        <v>0</v>
      </c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3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75"/>
      <c r="CS82" s="7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</row>
    <row r="83" spans="1:157" s="4" customFormat="1" ht="18.75">
      <c r="A83" s="184" t="s">
        <v>85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60"/>
      <c r="AR83" s="57">
        <v>500</v>
      </c>
      <c r="AS83" s="179" t="s">
        <v>55</v>
      </c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1"/>
      <c r="BJ83" s="75" t="s">
        <v>55</v>
      </c>
      <c r="BK83" s="188">
        <f t="shared" si="1"/>
        <v>0</v>
      </c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3"/>
      <c r="CC83" s="179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1"/>
      <c r="CR83" s="74"/>
      <c r="CS83" s="75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180"/>
      <c r="DG83" s="180"/>
      <c r="DH83" s="181"/>
      <c r="DI83" s="179"/>
      <c r="DJ83" s="180"/>
      <c r="DK83" s="180"/>
      <c r="DL83" s="180"/>
      <c r="DM83" s="180"/>
      <c r="DN83" s="180"/>
      <c r="DO83" s="180"/>
      <c r="DP83" s="180"/>
      <c r="DQ83" s="180"/>
      <c r="DR83" s="180"/>
      <c r="DS83" s="180"/>
      <c r="DT83" s="180"/>
      <c r="DU83" s="180"/>
      <c r="DV83" s="180"/>
      <c r="DW83" s="181"/>
      <c r="DX83" s="179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1"/>
      <c r="EM83" s="179"/>
      <c r="EN83" s="180"/>
      <c r="EO83" s="180"/>
      <c r="EP83" s="180"/>
      <c r="EQ83" s="180"/>
      <c r="ER83" s="180"/>
      <c r="ES83" s="180"/>
      <c r="ET83" s="180"/>
      <c r="EU83" s="180"/>
      <c r="EV83" s="180"/>
      <c r="EW83" s="180"/>
      <c r="EX83" s="180"/>
      <c r="EY83" s="180"/>
      <c r="EZ83" s="180"/>
      <c r="FA83" s="181"/>
    </row>
    <row r="84" spans="1:157" s="4" customFormat="1" ht="18.75">
      <c r="A84" s="184" t="s">
        <v>86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60"/>
      <c r="AR84" s="57">
        <v>600</v>
      </c>
      <c r="AS84" s="179" t="s">
        <v>55</v>
      </c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1"/>
      <c r="BJ84" s="75" t="s">
        <v>55</v>
      </c>
      <c r="BK84" s="188">
        <f t="shared" si="1"/>
        <v>0</v>
      </c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3"/>
      <c r="CC84" s="179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1"/>
      <c r="CR84" s="74"/>
      <c r="CS84" s="75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1"/>
      <c r="DI84" s="179"/>
      <c r="DJ84" s="180"/>
      <c r="DK84" s="180"/>
      <c r="DL84" s="180"/>
      <c r="DM84" s="180"/>
      <c r="DN84" s="180"/>
      <c r="DO84" s="180"/>
      <c r="DP84" s="180"/>
      <c r="DQ84" s="180"/>
      <c r="DR84" s="180"/>
      <c r="DS84" s="180"/>
      <c r="DT84" s="180"/>
      <c r="DU84" s="180"/>
      <c r="DV84" s="180"/>
      <c r="DW84" s="181"/>
      <c r="DX84" s="179"/>
      <c r="DY84" s="180"/>
      <c r="DZ84" s="180"/>
      <c r="EA84" s="180"/>
      <c r="EB84" s="180"/>
      <c r="EC84" s="180"/>
      <c r="ED84" s="180"/>
      <c r="EE84" s="180"/>
      <c r="EF84" s="180"/>
      <c r="EG84" s="180"/>
      <c r="EH84" s="180"/>
      <c r="EI84" s="180"/>
      <c r="EJ84" s="180"/>
      <c r="EK84" s="180"/>
      <c r="EL84" s="181"/>
      <c r="EM84" s="179"/>
      <c r="EN84" s="180"/>
      <c r="EO84" s="180"/>
      <c r="EP84" s="180"/>
      <c r="EQ84" s="180"/>
      <c r="ER84" s="180"/>
      <c r="ES84" s="180"/>
      <c r="ET84" s="180"/>
      <c r="EU84" s="180"/>
      <c r="EV84" s="180"/>
      <c r="EW84" s="180"/>
      <c r="EX84" s="180"/>
      <c r="EY84" s="180"/>
      <c r="EZ84" s="180"/>
      <c r="FA84" s="181"/>
    </row>
    <row r="85" ht="10.5" customHeight="1"/>
    <row r="86" spans="1:157" ht="39.75" customHeight="1">
      <c r="A86" s="150" t="s">
        <v>94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0"/>
      <c r="DF86" s="150"/>
      <c r="DG86" s="150"/>
      <c r="DH86" s="150"/>
      <c r="DI86" s="150"/>
      <c r="DJ86" s="150"/>
      <c r="DK86" s="150"/>
      <c r="DL86" s="150"/>
      <c r="DM86" s="150"/>
      <c r="DN86" s="150"/>
      <c r="DO86" s="150"/>
      <c r="DP86" s="150"/>
      <c r="DQ86" s="150"/>
      <c r="DR86" s="150"/>
      <c r="DS86" s="150"/>
      <c r="DT86" s="150"/>
      <c r="DU86" s="150"/>
      <c r="DV86" s="150"/>
      <c r="DW86" s="150"/>
      <c r="DX86" s="150"/>
      <c r="DY86" s="150"/>
      <c r="DZ86" s="150"/>
      <c r="EA86" s="150"/>
      <c r="EB86" s="150"/>
      <c r="EC86" s="150"/>
      <c r="ED86" s="150"/>
      <c r="EE86" s="150"/>
      <c r="EF86" s="150"/>
      <c r="EG86" s="150"/>
      <c r="EH86" s="150"/>
      <c r="EI86" s="150"/>
      <c r="EJ86" s="150"/>
      <c r="EK86" s="150"/>
      <c r="EL86" s="150"/>
      <c r="EM86" s="150"/>
      <c r="EN86" s="150"/>
      <c r="EO86" s="150"/>
      <c r="EP86" s="150"/>
      <c r="EQ86" s="150"/>
      <c r="ER86" s="150"/>
      <c r="ES86" s="150"/>
      <c r="ET86" s="150"/>
      <c r="EU86" s="150"/>
      <c r="EV86" s="150"/>
      <c r="EW86" s="150"/>
      <c r="EX86" s="150"/>
      <c r="EY86" s="150"/>
      <c r="EZ86" s="150"/>
      <c r="FA86" s="150"/>
    </row>
    <row r="87" spans="1:157" ht="18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64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</row>
    <row r="88" spans="1:157" ht="37.5" customHeight="1">
      <c r="A88" s="150" t="s">
        <v>87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  <c r="DS88" s="150"/>
      <c r="DT88" s="150"/>
      <c r="DU88" s="150"/>
      <c r="DV88" s="150"/>
      <c r="DW88" s="150"/>
      <c r="DX88" s="150"/>
      <c r="DY88" s="150"/>
      <c r="DZ88" s="150"/>
      <c r="EA88" s="150"/>
      <c r="EB88" s="150"/>
      <c r="EC88" s="150"/>
      <c r="ED88" s="150"/>
      <c r="EE88" s="150"/>
      <c r="EF88" s="150"/>
      <c r="EG88" s="150"/>
      <c r="EH88" s="150"/>
      <c r="EI88" s="150"/>
      <c r="EJ88" s="150"/>
      <c r="EK88" s="150"/>
      <c r="EL88" s="150"/>
      <c r="EM88" s="150"/>
      <c r="EN88" s="150"/>
      <c r="EO88" s="150"/>
      <c r="EP88" s="150"/>
      <c r="EQ88" s="150"/>
      <c r="ER88" s="150"/>
      <c r="ES88" s="150"/>
      <c r="ET88" s="150"/>
      <c r="EU88" s="150"/>
      <c r="EV88" s="150"/>
      <c r="EW88" s="150"/>
      <c r="EX88" s="150"/>
      <c r="EY88" s="150"/>
      <c r="EZ88" s="150"/>
      <c r="FA88" s="150"/>
    </row>
    <row r="89" spans="1:157" ht="18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64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</row>
    <row r="90" spans="1:157" ht="57.75" customHeight="1">
      <c r="A90" s="150" t="s">
        <v>95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/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/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</row>
  </sheetData>
  <sheetProtection/>
  <mergeCells count="620"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1:AQ81"/>
    <mergeCell ref="AS81:BI81"/>
    <mergeCell ref="BK81:CB81"/>
    <mergeCell ref="CC81:CQ81"/>
    <mergeCell ref="CT81:DH81"/>
    <mergeCell ref="DI81:DW81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AS79:BI79"/>
    <mergeCell ref="BK79:CB79"/>
    <mergeCell ref="CC79:CQ79"/>
    <mergeCell ref="CT79:DH79"/>
    <mergeCell ref="DI79:DW79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3:AQ73"/>
    <mergeCell ref="AS73:BF73"/>
    <mergeCell ref="BK73:CB73"/>
    <mergeCell ref="CC73:CQ73"/>
    <mergeCell ref="CT73:DE73"/>
    <mergeCell ref="DI73:DV73"/>
    <mergeCell ref="DX70:EL70"/>
    <mergeCell ref="EM70:FA70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DX71:EL71"/>
    <mergeCell ref="EM71:FA71"/>
    <mergeCell ref="BK71:CB71"/>
    <mergeCell ref="A71:AQ71"/>
    <mergeCell ref="AS71:BF71"/>
    <mergeCell ref="CC71:CQ71"/>
    <mergeCell ref="CT71:DB71"/>
    <mergeCell ref="DI71:DU71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A90"/>
  <sheetViews>
    <sheetView zoomScale="80" zoomScaleNormal="80" zoomScaleSheetLayoutView="100" workbookViewId="0" topLeftCell="A4">
      <pane xSplit="62" ySplit="7" topLeftCell="BK50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DX11" sqref="DX11:EL70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7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4" t="s">
        <v>119</v>
      </c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</row>
    <row r="3" spans="131:156" ht="15"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</row>
    <row r="4" spans="1:142" s="3" customFormat="1" ht="28.5" customHeight="1">
      <c r="A4" s="155" t="s">
        <v>231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28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89" t="s">
        <v>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90" t="s">
        <v>47</v>
      </c>
      <c r="AS6" s="189" t="s">
        <v>48</v>
      </c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 t="s">
        <v>49</v>
      </c>
      <c r="BK6" s="191" t="s">
        <v>118</v>
      </c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3"/>
    </row>
    <row r="7" spans="1:157" ht="16.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90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 t="s">
        <v>34</v>
      </c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 t="s">
        <v>50</v>
      </c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</row>
    <row r="8" spans="1:157" ht="91.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90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 t="s">
        <v>169</v>
      </c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 t="s">
        <v>160</v>
      </c>
      <c r="CS8" s="189" t="s">
        <v>181</v>
      </c>
      <c r="CT8" s="189" t="s">
        <v>51</v>
      </c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90" t="s">
        <v>56</v>
      </c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89" t="s">
        <v>52</v>
      </c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</row>
    <row r="9" spans="1:157" ht="110.2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90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89" t="s">
        <v>53</v>
      </c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91" t="s">
        <v>54</v>
      </c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3"/>
    </row>
    <row r="10" spans="1:157" s="2" customFormat="1" ht="15.75" customHeight="1">
      <c r="A10" s="194">
        <v>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6"/>
      <c r="AR10" s="88">
        <v>2</v>
      </c>
      <c r="AS10" s="194">
        <v>3</v>
      </c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6"/>
      <c r="BJ10" s="89">
        <v>4</v>
      </c>
      <c r="BK10" s="194">
        <v>5</v>
      </c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6"/>
      <c r="CC10" s="194">
        <v>6</v>
      </c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6"/>
      <c r="CR10" s="87">
        <v>7</v>
      </c>
      <c r="CS10" s="89">
        <v>8</v>
      </c>
      <c r="CT10" s="194">
        <v>9</v>
      </c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6"/>
      <c r="DI10" s="197">
        <v>10</v>
      </c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9"/>
      <c r="DX10" s="197">
        <v>11</v>
      </c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9"/>
      <c r="EM10" s="197">
        <v>12</v>
      </c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9"/>
    </row>
    <row r="11" spans="1:157" s="4" customFormat="1" ht="18.75">
      <c r="A11" s="200" t="s">
        <v>14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2"/>
      <c r="AR11" s="57">
        <v>100</v>
      </c>
      <c r="AS11" s="179" t="s">
        <v>55</v>
      </c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1"/>
      <c r="BJ11" s="75" t="s">
        <v>55</v>
      </c>
      <c r="BK11" s="203">
        <f>CC11+CR11+DX11</f>
        <v>5911548</v>
      </c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5"/>
      <c r="CC11" s="179">
        <f>CC14</f>
        <v>0</v>
      </c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1"/>
      <c r="CR11" s="71">
        <v>4961548</v>
      </c>
      <c r="CS11" s="72">
        <f>CS12</f>
        <v>0</v>
      </c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5"/>
      <c r="DI11" s="179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1"/>
      <c r="DX11" s="203">
        <v>950000</v>
      </c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5"/>
      <c r="EM11" s="179">
        <f>EM14</f>
        <v>0</v>
      </c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1"/>
    </row>
    <row r="12" spans="1:157" s="4" customFormat="1" ht="15.75" customHeight="1">
      <c r="A12" s="206" t="s">
        <v>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8"/>
      <c r="AR12" s="60"/>
      <c r="AS12" s="179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1"/>
      <c r="BJ12" s="75"/>
      <c r="BK12" s="179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1"/>
      <c r="CC12" s="179">
        <f>CC14</f>
        <v>0</v>
      </c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1"/>
      <c r="CR12" s="74"/>
      <c r="CS12" s="75">
        <f>CS16</f>
        <v>0</v>
      </c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1"/>
      <c r="DI12" s="179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1"/>
      <c r="DX12" s="203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5"/>
      <c r="EM12" s="179">
        <f>EM14</f>
        <v>0</v>
      </c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1"/>
    </row>
    <row r="13" spans="1:157" s="4" customFormat="1" ht="51.75" customHeight="1">
      <c r="A13" s="209" t="s">
        <v>170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1"/>
      <c r="AR13" s="57">
        <v>110</v>
      </c>
      <c r="AS13" s="212" t="s">
        <v>176</v>
      </c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4"/>
      <c r="BJ13" s="75"/>
      <c r="BK13" s="179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1"/>
      <c r="CC13" s="179" t="s">
        <v>55</v>
      </c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1"/>
      <c r="CR13" s="74" t="s">
        <v>55</v>
      </c>
      <c r="CS13" s="75" t="s">
        <v>55</v>
      </c>
      <c r="CT13" s="180" t="s">
        <v>55</v>
      </c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1"/>
      <c r="DI13" s="179" t="s">
        <v>55</v>
      </c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1"/>
      <c r="DX13" s="179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1"/>
      <c r="EM13" s="215" t="s">
        <v>55</v>
      </c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</row>
    <row r="14" spans="1:157" s="4" customFormat="1" ht="18.75">
      <c r="A14" s="216" t="s">
        <v>57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8"/>
      <c r="AR14" s="57">
        <v>120</v>
      </c>
      <c r="AS14" s="212" t="s">
        <v>177</v>
      </c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4"/>
      <c r="BJ14" s="75"/>
      <c r="BK14" s="179">
        <f>CR14</f>
        <v>4961548</v>
      </c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179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1"/>
      <c r="CR14" s="74">
        <v>4961548</v>
      </c>
      <c r="CS14" s="75" t="s">
        <v>55</v>
      </c>
      <c r="CT14" s="179" t="s">
        <v>55</v>
      </c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1"/>
      <c r="DI14" s="179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179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</row>
    <row r="15" spans="1:157" s="4" customFormat="1" ht="34.5" customHeight="1">
      <c r="A15" s="216" t="s">
        <v>58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8"/>
      <c r="AR15" s="57">
        <v>130</v>
      </c>
      <c r="AS15" s="212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4"/>
      <c r="BJ15" s="75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1"/>
      <c r="CC15" s="179" t="s">
        <v>55</v>
      </c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1"/>
      <c r="CR15" s="74" t="s">
        <v>55</v>
      </c>
      <c r="CS15" s="75" t="s">
        <v>55</v>
      </c>
      <c r="CT15" s="179" t="s">
        <v>55</v>
      </c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1"/>
      <c r="DI15" s="179" t="s">
        <v>55</v>
      </c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179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1"/>
      <c r="EM15" s="215" t="s">
        <v>55</v>
      </c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</row>
    <row r="16" spans="1:157" s="4" customFormat="1" ht="18.75">
      <c r="A16" s="184" t="s">
        <v>59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60"/>
      <c r="AR16" s="57">
        <v>150</v>
      </c>
      <c r="AS16" s="212" t="s">
        <v>178</v>
      </c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4"/>
      <c r="BJ16" s="75"/>
      <c r="BK16" s="179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1"/>
      <c r="CC16" s="179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1"/>
      <c r="CR16" s="74" t="s">
        <v>55</v>
      </c>
      <c r="CS16" s="75"/>
      <c r="CT16" s="179" t="s">
        <v>55</v>
      </c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1"/>
      <c r="DI16" s="179" t="s">
        <v>55</v>
      </c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1"/>
      <c r="DX16" s="179" t="s">
        <v>55</v>
      </c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1"/>
      <c r="EM16" s="179" t="s">
        <v>55</v>
      </c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1"/>
    </row>
    <row r="17" spans="1:157" s="4" customFormat="1" ht="18.75">
      <c r="A17" s="216" t="s">
        <v>60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8"/>
      <c r="AR17" s="57">
        <v>160</v>
      </c>
      <c r="AS17" s="212" t="s">
        <v>178</v>
      </c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4"/>
      <c r="BJ17" s="75"/>
      <c r="BK17" s="179">
        <f>DX17</f>
        <v>950000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179" t="s">
        <v>55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1"/>
      <c r="CR17" s="74" t="s">
        <v>55</v>
      </c>
      <c r="CS17" s="75" t="s">
        <v>55</v>
      </c>
      <c r="CT17" s="179" t="s">
        <v>55</v>
      </c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1"/>
      <c r="DI17" s="179" t="s">
        <v>55</v>
      </c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1"/>
      <c r="DX17" s="179">
        <v>950000</v>
      </c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1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</row>
    <row r="18" spans="1:157" s="4" customFormat="1" ht="18.75">
      <c r="A18" s="216" t="s">
        <v>61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8"/>
      <c r="AR18" s="57">
        <v>180</v>
      </c>
      <c r="AS18" s="219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1"/>
      <c r="BJ18" s="78"/>
      <c r="BK18" s="179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179" t="s">
        <v>55</v>
      </c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1"/>
      <c r="CR18" s="74" t="s">
        <v>55</v>
      </c>
      <c r="CS18" s="75" t="s">
        <v>55</v>
      </c>
      <c r="CT18" s="179" t="s">
        <v>55</v>
      </c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1"/>
      <c r="DI18" s="179" t="s">
        <v>55</v>
      </c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1"/>
      <c r="DX18" s="179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1"/>
      <c r="EM18" s="215" t="s">
        <v>55</v>
      </c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</row>
    <row r="19" spans="1:157" s="4" customFormat="1" ht="18.75">
      <c r="A19" s="216" t="s">
        <v>62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8"/>
      <c r="AR19" s="57"/>
      <c r="AS19" s="219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1"/>
      <c r="BJ19" s="78"/>
      <c r="BK19" s="179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179" t="s">
        <v>55</v>
      </c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1"/>
      <c r="CR19" s="74" t="s">
        <v>55</v>
      </c>
      <c r="CS19" s="75" t="s">
        <v>55</v>
      </c>
      <c r="CT19" s="179" t="s">
        <v>55</v>
      </c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1"/>
      <c r="DI19" s="179" t="s">
        <v>55</v>
      </c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179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1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</row>
    <row r="20" spans="1:157" s="4" customFormat="1" ht="18.75">
      <c r="A20" s="216" t="s">
        <v>63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8"/>
      <c r="AR20" s="57"/>
      <c r="AS20" s="219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1"/>
      <c r="BJ20" s="78"/>
      <c r="BK20" s="179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179" t="s">
        <v>55</v>
      </c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1"/>
      <c r="CR20" s="74" t="s">
        <v>55</v>
      </c>
      <c r="CS20" s="75" t="s">
        <v>55</v>
      </c>
      <c r="CT20" s="179" t="s">
        <v>55</v>
      </c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1"/>
      <c r="DI20" s="179" t="s">
        <v>55</v>
      </c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1"/>
      <c r="DX20" s="179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1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</row>
    <row r="21" spans="1:157" s="25" customFormat="1" ht="18.75">
      <c r="A21" s="222" t="s">
        <v>64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4"/>
      <c r="AR21" s="83">
        <v>200</v>
      </c>
      <c r="AS21" s="225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7"/>
      <c r="BJ21" s="84"/>
      <c r="BK21" s="188">
        <f>BK22+BK34+BK47+BK50+BK72</f>
        <v>5911548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3"/>
      <c r="CC21" s="188">
        <f>CC22+CC34+CC47+CC50+CC74+CC75+CC73</f>
        <v>0</v>
      </c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3"/>
      <c r="CR21" s="116">
        <f>CR22+CR34+CR47+CR50+CR74+CR75+CR73</f>
        <v>4961548</v>
      </c>
      <c r="CS21" s="116">
        <f>CS22+CS34+CS47+CS50+CS74+CS75</f>
        <v>0</v>
      </c>
      <c r="CT21" s="182">
        <f>CT22+CT34+CT47+CT50</f>
        <v>0</v>
      </c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/>
      <c r="DI21" s="188">
        <f>DI22+DI34+DI47+DI50</f>
        <v>0</v>
      </c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3"/>
      <c r="DX21" s="188">
        <f>DX22+DX34+DX50+DX73+DV74</f>
        <v>950000</v>
      </c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3"/>
      <c r="EM21" s="228">
        <v>0</v>
      </c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</row>
    <row r="22" spans="1:157" s="4" customFormat="1" ht="18.75">
      <c r="A22" s="184" t="s">
        <v>72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60"/>
      <c r="AR22" s="57">
        <v>210</v>
      </c>
      <c r="AS22" s="219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1"/>
      <c r="BJ22" s="110">
        <v>210</v>
      </c>
      <c r="BK22" s="188">
        <f>CC22+CR22+CS22+CT22+DI22+DX22</f>
        <v>2321000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3"/>
      <c r="CC22" s="188">
        <f>CC23+CC26</f>
        <v>0</v>
      </c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3"/>
      <c r="CR22" s="116">
        <f>CR23+CR26</f>
        <v>2321000</v>
      </c>
      <c r="CS22" s="118">
        <f>CS23+CS26</f>
        <v>0</v>
      </c>
      <c r="CT22" s="182">
        <f>CT23+CT26</f>
        <v>0</v>
      </c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/>
      <c r="DI22" s="188">
        <f>DI23+DI26</f>
        <v>0</v>
      </c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3"/>
      <c r="DX22" s="188">
        <f>DX23+DX26</f>
        <v>0</v>
      </c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3"/>
      <c r="EM22" s="228">
        <f>EM23+EM26</f>
        <v>0</v>
      </c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</row>
    <row r="23" spans="1:157" s="4" customFormat="1" ht="33" customHeight="1">
      <c r="A23" s="209" t="s">
        <v>65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1"/>
      <c r="AR23" s="57">
        <v>211</v>
      </c>
      <c r="AS23" s="219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1"/>
      <c r="BJ23" s="110" t="s">
        <v>180</v>
      </c>
      <c r="BK23" s="188">
        <f aca="true" t="shared" si="0" ref="BK23:BK53">CC23+CR23+CS23+CT23+DI23+DX23</f>
        <v>2321000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3"/>
      <c r="CC23" s="188">
        <f>SUM(CC24:CQ25)</f>
        <v>0</v>
      </c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3"/>
      <c r="CR23" s="118">
        <f>SUM(CR24:CR25)</f>
        <v>2321000</v>
      </c>
      <c r="CS23" s="117">
        <f>SUM(CS24:CS25)</f>
        <v>0</v>
      </c>
      <c r="CT23" s="182">
        <f>SUM(CT24:DH25)</f>
        <v>0</v>
      </c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/>
      <c r="DI23" s="188">
        <f>SUM(DI24:DW25)</f>
        <v>0</v>
      </c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3"/>
      <c r="DX23" s="188">
        <f>SUM(DX24:EL25)</f>
        <v>0</v>
      </c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3"/>
      <c r="EM23" s="228">
        <f>SUM(EM24:FA25)</f>
        <v>0</v>
      </c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</row>
    <row r="24" spans="1:157" s="4" customFormat="1" ht="18.75" customHeight="1">
      <c r="A24" s="184" t="s">
        <v>15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60"/>
      <c r="AR24" s="60"/>
      <c r="AS24" s="185">
        <v>111</v>
      </c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7"/>
      <c r="BJ24" s="78" t="s">
        <v>185</v>
      </c>
      <c r="BK24" s="188">
        <f t="shared" si="0"/>
        <v>1782642</v>
      </c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3"/>
      <c r="CC24" s="179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1"/>
      <c r="CR24" s="74">
        <v>1782642</v>
      </c>
      <c r="CS24" s="75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1"/>
      <c r="DI24" s="179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  <c r="DX24" s="179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1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</row>
    <row r="25" spans="1:157" s="4" customFormat="1" ht="18.75">
      <c r="A25" s="184" t="s">
        <v>135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60"/>
      <c r="AR25" s="60"/>
      <c r="AS25" s="185">
        <v>119</v>
      </c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7"/>
      <c r="BJ25" s="78" t="s">
        <v>186</v>
      </c>
      <c r="BK25" s="188">
        <f t="shared" si="0"/>
        <v>538358</v>
      </c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3"/>
      <c r="CC25" s="179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1"/>
      <c r="CR25" s="74">
        <v>538358</v>
      </c>
      <c r="CS25" s="75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1"/>
      <c r="DI25" s="179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1"/>
      <c r="DX25" s="179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1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</row>
    <row r="26" spans="1:157" s="4" customFormat="1" ht="24.75" customHeight="1">
      <c r="A26" s="209" t="s">
        <v>16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1"/>
      <c r="AR26" s="61"/>
      <c r="AS26" s="229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1"/>
      <c r="BJ26" s="85"/>
      <c r="BK26" s="232">
        <f t="shared" si="0"/>
        <v>0</v>
      </c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  <c r="CC26" s="235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7"/>
      <c r="CR26" s="80"/>
      <c r="CS26" s="81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7"/>
      <c r="DI26" s="235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7"/>
      <c r="DX26" s="235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7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</row>
    <row r="27" spans="1:157" s="4" customFormat="1" ht="18.75" customHeight="1" hidden="1">
      <c r="A27" s="239" t="s">
        <v>66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54">
        <v>220</v>
      </c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78"/>
      <c r="BK27" s="188">
        <f t="shared" si="0"/>
        <v>0</v>
      </c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3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75"/>
      <c r="CS27" s="7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</row>
    <row r="28" spans="1:157" s="4" customFormat="1" ht="18.75" customHeight="1" hidden="1">
      <c r="A28" s="241" t="s">
        <v>67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3"/>
      <c r="AR28" s="62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79"/>
      <c r="BK28" s="188">
        <f t="shared" si="0"/>
        <v>0</v>
      </c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3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77"/>
      <c r="CS28" s="76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6"/>
      <c r="DY28" s="246"/>
      <c r="DZ28" s="246"/>
      <c r="EA28" s="246"/>
      <c r="EB28" s="246"/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6"/>
      <c r="EN28" s="246"/>
      <c r="EO28" s="246"/>
      <c r="EP28" s="246"/>
      <c r="EQ28" s="246"/>
      <c r="ER28" s="246"/>
      <c r="ES28" s="246"/>
      <c r="ET28" s="246"/>
      <c r="EU28" s="246"/>
      <c r="EV28" s="246"/>
      <c r="EW28" s="246"/>
      <c r="EX28" s="246"/>
      <c r="EY28" s="246"/>
      <c r="EZ28" s="246"/>
      <c r="FA28" s="246"/>
    </row>
    <row r="29" spans="1:157" s="4" customFormat="1" ht="18.75" customHeight="1" hidden="1">
      <c r="A29" s="209" t="s">
        <v>27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1"/>
      <c r="AR29" s="6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78"/>
      <c r="BK29" s="188">
        <f t="shared" si="0"/>
        <v>0</v>
      </c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3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74"/>
      <c r="CS29" s="7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</row>
    <row r="30" spans="1:157" s="4" customFormat="1" ht="18.75" customHeight="1" hidden="1">
      <c r="A30" s="209" t="s">
        <v>68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1"/>
      <c r="AR30" s="6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78"/>
      <c r="BK30" s="188">
        <f t="shared" si="0"/>
        <v>0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3"/>
      <c r="CC30" s="179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1"/>
      <c r="CR30" s="74"/>
      <c r="CS30" s="7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179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</row>
    <row r="31" spans="1:157" s="4" customFormat="1" ht="36.75" customHeight="1" hidden="1">
      <c r="A31" s="209" t="s">
        <v>69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1"/>
      <c r="AR31" s="6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78"/>
      <c r="BK31" s="188">
        <f t="shared" si="0"/>
        <v>0</v>
      </c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3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74"/>
      <c r="CS31" s="7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179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</row>
    <row r="32" spans="1:157" s="4" customFormat="1" ht="18.75" customHeight="1" hidden="1">
      <c r="A32" s="209" t="s">
        <v>28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1"/>
      <c r="AR32" s="6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78"/>
      <c r="BK32" s="188">
        <f t="shared" si="0"/>
        <v>0</v>
      </c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3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74"/>
      <c r="CS32" s="7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179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</row>
    <row r="33" spans="1:157" s="4" customFormat="1" ht="18.75" customHeight="1" hidden="1">
      <c r="A33" s="209" t="s">
        <v>28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1"/>
      <c r="AR33" s="60"/>
      <c r="AS33" s="185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7"/>
      <c r="BJ33" s="78"/>
      <c r="BK33" s="188">
        <f t="shared" si="0"/>
        <v>0</v>
      </c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3"/>
      <c r="CC33" s="179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74"/>
      <c r="CS33" s="75"/>
      <c r="CT33" s="179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1"/>
      <c r="DI33" s="179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1"/>
      <c r="DX33" s="179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1"/>
      <c r="EM33" s="179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1"/>
    </row>
    <row r="34" spans="1:157" s="4" customFormat="1" ht="33.75" customHeight="1">
      <c r="A34" s="209" t="s">
        <v>70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1"/>
      <c r="AR34" s="57">
        <v>230</v>
      </c>
      <c r="AS34" s="185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7"/>
      <c r="BJ34" s="110">
        <v>290</v>
      </c>
      <c r="BK34" s="188">
        <f>CC34+CR34+CS34+CT34+DI34+DX34</f>
        <v>707629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3"/>
      <c r="CC34" s="188">
        <f>SUM(CC36:CQ42)</f>
        <v>0</v>
      </c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3"/>
      <c r="CR34" s="118">
        <f>SUM(CR36:CR42)</f>
        <v>704629</v>
      </c>
      <c r="CS34" s="117">
        <f>SUM(CS36:CS42)</f>
        <v>0</v>
      </c>
      <c r="CT34" s="182">
        <f>SUM(CT36:DF42)</f>
        <v>0</v>
      </c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3"/>
      <c r="DI34" s="188">
        <f>SUM(DI36:DV42)</f>
        <v>0</v>
      </c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3"/>
      <c r="DX34" s="188">
        <f>SUM(DX36:EL42)</f>
        <v>3000</v>
      </c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3"/>
      <c r="EM34" s="228">
        <f>SUM(EM36:FA42)</f>
        <v>0</v>
      </c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</row>
    <row r="35" spans="1:157" s="4" customFormat="1" ht="15" customHeight="1">
      <c r="A35" s="209" t="s">
        <v>71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1"/>
      <c r="AR35" s="60"/>
      <c r="AS35" s="185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7"/>
      <c r="BJ35" s="78"/>
      <c r="BK35" s="247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9"/>
      <c r="CC35" s="179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1"/>
      <c r="CR35" s="74"/>
      <c r="CS35" s="75"/>
      <c r="CT35" s="179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1"/>
      <c r="DI35" s="179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179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1"/>
      <c r="EM35" s="179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1"/>
    </row>
    <row r="36" spans="1:157" s="4" customFormat="1" ht="29.25" customHeight="1">
      <c r="A36" s="250" t="s">
        <v>73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2"/>
      <c r="AR36" s="60"/>
      <c r="AS36" s="185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7"/>
      <c r="BJ36" s="78"/>
      <c r="BK36" s="188">
        <f t="shared" si="0"/>
        <v>0</v>
      </c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3"/>
      <c r="CC36" s="179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1"/>
      <c r="CR36" s="74"/>
      <c r="CS36" s="75"/>
      <c r="CT36" s="179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1"/>
      <c r="DI36" s="179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179"/>
      <c r="DY36" s="180"/>
      <c r="DZ36" s="180"/>
      <c r="EA36" s="180"/>
      <c r="EB36" s="180"/>
      <c r="EC36" s="180"/>
      <c r="ED36" s="180"/>
      <c r="EE36" s="180"/>
      <c r="EF36" s="180"/>
      <c r="EG36" s="180"/>
      <c r="EH36" s="180"/>
      <c r="EI36" s="180"/>
      <c r="EJ36" s="180"/>
      <c r="EK36" s="180"/>
      <c r="EL36" s="181"/>
      <c r="EM36" s="179"/>
      <c r="EN36" s="180"/>
      <c r="EO36" s="180"/>
      <c r="EP36" s="180"/>
      <c r="EQ36" s="180"/>
      <c r="ER36" s="180"/>
      <c r="ES36" s="180"/>
      <c r="ET36" s="180"/>
      <c r="EU36" s="180"/>
      <c r="EV36" s="180"/>
      <c r="EW36" s="180"/>
      <c r="EX36" s="180"/>
      <c r="EY36" s="180"/>
      <c r="EZ36" s="180"/>
      <c r="FA36" s="181"/>
    </row>
    <row r="37" spans="1:157" s="4" customFormat="1" ht="18.75">
      <c r="A37" s="209" t="s">
        <v>75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1"/>
      <c r="AR37" s="60"/>
      <c r="AS37" s="185">
        <v>831</v>
      </c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7"/>
      <c r="BJ37" s="78" t="s">
        <v>214</v>
      </c>
      <c r="BK37" s="188">
        <f t="shared" si="0"/>
        <v>0</v>
      </c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3"/>
      <c r="CC37" s="179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1"/>
      <c r="CR37" s="75"/>
      <c r="CS37" s="74"/>
      <c r="CT37" s="179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1"/>
      <c r="DI37" s="179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179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1"/>
      <c r="EM37" s="179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1"/>
    </row>
    <row r="38" spans="1:157" s="4" customFormat="1" ht="18.75">
      <c r="A38" s="209" t="s">
        <v>179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1"/>
      <c r="AR38" s="60"/>
      <c r="AS38" s="185">
        <v>244</v>
      </c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7"/>
      <c r="BJ38" s="78" t="s">
        <v>217</v>
      </c>
      <c r="BK38" s="188">
        <f t="shared" si="0"/>
        <v>0</v>
      </c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3"/>
      <c r="CC38" s="179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1"/>
      <c r="CR38" s="75"/>
      <c r="CS38" s="74"/>
      <c r="CT38" s="179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1"/>
      <c r="DI38" s="179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179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1"/>
      <c r="EM38" s="179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1"/>
    </row>
    <row r="39" spans="1:157" s="4" customFormat="1" ht="18.75">
      <c r="A39" s="209" t="s">
        <v>219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1"/>
      <c r="AR39" s="60"/>
      <c r="AS39" s="185">
        <v>853</v>
      </c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7"/>
      <c r="BJ39" s="78" t="s">
        <v>218</v>
      </c>
      <c r="BK39" s="188">
        <f t="shared" si="0"/>
        <v>3000</v>
      </c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3"/>
      <c r="CC39" s="179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1"/>
      <c r="CR39" s="75"/>
      <c r="CS39" s="74"/>
      <c r="CT39" s="179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179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179">
        <v>3000</v>
      </c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1"/>
      <c r="EM39" s="179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1"/>
    </row>
    <row r="40" spans="1:157" s="4" customFormat="1" ht="33" customHeight="1">
      <c r="A40" s="209" t="s">
        <v>74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1"/>
      <c r="AR40" s="60"/>
      <c r="AS40" s="185">
        <v>851</v>
      </c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7"/>
      <c r="BJ40" s="78" t="s">
        <v>184</v>
      </c>
      <c r="BK40" s="188">
        <f t="shared" si="0"/>
        <v>704629</v>
      </c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3"/>
      <c r="CC40" s="179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0"/>
      <c r="CP40" s="180"/>
      <c r="CQ40" s="181"/>
      <c r="CR40" s="75">
        <v>704629</v>
      </c>
      <c r="CS40" s="74"/>
      <c r="CT40" s="179"/>
      <c r="CU40" s="180"/>
      <c r="CV40" s="180"/>
      <c r="CW40" s="180"/>
      <c r="CX40" s="180"/>
      <c r="CY40" s="180"/>
      <c r="CZ40" s="180"/>
      <c r="DA40" s="180"/>
      <c r="DB40" s="180"/>
      <c r="DC40" s="180"/>
      <c r="DD40" s="180"/>
      <c r="DE40" s="180"/>
      <c r="DF40" s="180"/>
      <c r="DG40" s="180"/>
      <c r="DH40" s="181"/>
      <c r="DI40" s="179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179"/>
      <c r="DY40" s="180"/>
      <c r="DZ40" s="180"/>
      <c r="EA40" s="180"/>
      <c r="EB40" s="180"/>
      <c r="EC40" s="180"/>
      <c r="ED40" s="180"/>
      <c r="EE40" s="180"/>
      <c r="EF40" s="180"/>
      <c r="EG40" s="180"/>
      <c r="EH40" s="180"/>
      <c r="EI40" s="180"/>
      <c r="EJ40" s="180"/>
      <c r="EK40" s="180"/>
      <c r="EL40" s="181"/>
      <c r="EM40" s="179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80"/>
      <c r="EY40" s="180"/>
      <c r="EZ40" s="180"/>
      <c r="FA40" s="181"/>
    </row>
    <row r="41" spans="1:157" s="4" customFormat="1" ht="18.75">
      <c r="A41" s="209" t="s">
        <v>215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1"/>
      <c r="AR41" s="60"/>
      <c r="AS41" s="185">
        <v>852</v>
      </c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7"/>
      <c r="BJ41" s="78" t="s">
        <v>184</v>
      </c>
      <c r="BK41" s="188">
        <f t="shared" si="0"/>
        <v>0</v>
      </c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3"/>
      <c r="CC41" s="179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1"/>
      <c r="CR41" s="75"/>
      <c r="CS41" s="74"/>
      <c r="CT41" s="179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1"/>
      <c r="DI41" s="179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179"/>
      <c r="DY41" s="180"/>
      <c r="DZ41" s="180"/>
      <c r="EA41" s="180"/>
      <c r="EB41" s="180"/>
      <c r="EC41" s="180"/>
      <c r="ED41" s="180"/>
      <c r="EE41" s="180"/>
      <c r="EF41" s="180"/>
      <c r="EG41" s="180"/>
      <c r="EH41" s="180"/>
      <c r="EI41" s="180"/>
      <c r="EJ41" s="180"/>
      <c r="EK41" s="180"/>
      <c r="EL41" s="181"/>
      <c r="EM41" s="179"/>
      <c r="EN41" s="180"/>
      <c r="EO41" s="180"/>
      <c r="EP41" s="180"/>
      <c r="EQ41" s="180"/>
      <c r="ER41" s="180"/>
      <c r="ES41" s="180"/>
      <c r="ET41" s="180"/>
      <c r="EU41" s="180"/>
      <c r="EV41" s="180"/>
      <c r="EW41" s="180"/>
      <c r="EX41" s="180"/>
      <c r="EY41" s="180"/>
      <c r="EZ41" s="180"/>
      <c r="FA41" s="181"/>
    </row>
    <row r="42" spans="1:157" s="4" customFormat="1" ht="18.75">
      <c r="A42" s="209" t="s">
        <v>216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1"/>
      <c r="AR42" s="60"/>
      <c r="AS42" s="185">
        <v>853</v>
      </c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7"/>
      <c r="BJ42" s="78" t="s">
        <v>184</v>
      </c>
      <c r="BK42" s="188">
        <f t="shared" si="0"/>
        <v>0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3"/>
      <c r="CC42" s="179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1"/>
      <c r="CR42" s="75"/>
      <c r="CS42" s="74"/>
      <c r="CT42" s="179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1"/>
      <c r="DI42" s="179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179"/>
      <c r="DY42" s="180"/>
      <c r="DZ42" s="180"/>
      <c r="EA42" s="180"/>
      <c r="EB42" s="180"/>
      <c r="EC42" s="180"/>
      <c r="ED42" s="180"/>
      <c r="EE42" s="180"/>
      <c r="EF42" s="180"/>
      <c r="EG42" s="180"/>
      <c r="EH42" s="180"/>
      <c r="EI42" s="180"/>
      <c r="EJ42" s="180"/>
      <c r="EK42" s="180"/>
      <c r="EL42" s="181"/>
      <c r="EM42" s="179"/>
      <c r="EN42" s="180"/>
      <c r="EO42" s="180"/>
      <c r="EP42" s="180"/>
      <c r="EQ42" s="180"/>
      <c r="ER42" s="180"/>
      <c r="ES42" s="180"/>
      <c r="ET42" s="180"/>
      <c r="EU42" s="180"/>
      <c r="EV42" s="180"/>
      <c r="EW42" s="180"/>
      <c r="EX42" s="180"/>
      <c r="EY42" s="180"/>
      <c r="EZ42" s="180"/>
      <c r="FA42" s="181"/>
    </row>
    <row r="43" spans="1:157" s="4" customFormat="1" ht="39" customHeight="1" hidden="1">
      <c r="A43" s="184" t="s">
        <v>24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60"/>
      <c r="AR43" s="57">
        <v>240</v>
      </c>
      <c r="AS43" s="185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7"/>
      <c r="BJ43" s="78"/>
      <c r="BK43" s="188">
        <f t="shared" si="0"/>
        <v>0</v>
      </c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3"/>
      <c r="CC43" s="179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1"/>
      <c r="CR43" s="74"/>
      <c r="CS43" s="75"/>
      <c r="CT43" s="179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1"/>
      <c r="DI43" s="179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179"/>
      <c r="DY43" s="180"/>
      <c r="DZ43" s="180"/>
      <c r="EA43" s="180"/>
      <c r="EB43" s="180"/>
      <c r="EC43" s="180"/>
      <c r="ED43" s="180"/>
      <c r="EE43" s="180"/>
      <c r="EF43" s="180"/>
      <c r="EG43" s="180"/>
      <c r="EH43" s="180"/>
      <c r="EI43" s="180"/>
      <c r="EJ43" s="180"/>
      <c r="EK43" s="180"/>
      <c r="EL43" s="181"/>
      <c r="EM43" s="73"/>
      <c r="EN43" s="180"/>
      <c r="EO43" s="180"/>
      <c r="EP43" s="180"/>
      <c r="EQ43" s="180"/>
      <c r="ER43" s="180"/>
      <c r="ES43" s="180"/>
      <c r="ET43" s="180"/>
      <c r="EU43" s="180"/>
      <c r="EV43" s="180"/>
      <c r="EW43" s="180"/>
      <c r="EX43" s="180"/>
      <c r="EY43" s="180"/>
      <c r="EZ43" s="180"/>
      <c r="FA43" s="181"/>
    </row>
    <row r="44" spans="1:157" s="4" customFormat="1" ht="18.75" customHeight="1" hidden="1">
      <c r="A44" s="209" t="s">
        <v>71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1"/>
      <c r="AR44" s="60"/>
      <c r="AS44" s="185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7"/>
      <c r="BJ44" s="78"/>
      <c r="BK44" s="188">
        <f t="shared" si="0"/>
        <v>0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3"/>
      <c r="CC44" s="179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1"/>
      <c r="CR44" s="74"/>
      <c r="CS44" s="75"/>
      <c r="CT44" s="179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1"/>
      <c r="DI44" s="179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179"/>
      <c r="DY44" s="180"/>
      <c r="DZ44" s="180"/>
      <c r="EA44" s="180"/>
      <c r="EB44" s="180"/>
      <c r="EC44" s="180"/>
      <c r="ED44" s="180"/>
      <c r="EE44" s="180"/>
      <c r="EF44" s="180"/>
      <c r="EG44" s="180"/>
      <c r="EH44" s="180"/>
      <c r="EI44" s="180"/>
      <c r="EJ44" s="180"/>
      <c r="EK44" s="180"/>
      <c r="EL44" s="181"/>
      <c r="EM44" s="73"/>
      <c r="EN44" s="180"/>
      <c r="EO44" s="180"/>
      <c r="EP44" s="180"/>
      <c r="EQ44" s="180"/>
      <c r="ER44" s="180"/>
      <c r="ES44" s="180"/>
      <c r="ET44" s="180"/>
      <c r="EU44" s="180"/>
      <c r="EV44" s="180"/>
      <c r="EW44" s="180"/>
      <c r="EX44" s="180"/>
      <c r="EY44" s="180"/>
      <c r="EZ44" s="180"/>
      <c r="FA44" s="181"/>
    </row>
    <row r="45" spans="1:157" s="4" customFormat="1" ht="39" customHeight="1" hidden="1">
      <c r="A45" s="184" t="s">
        <v>29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60"/>
      <c r="AR45" s="60"/>
      <c r="AS45" s="185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7"/>
      <c r="BJ45" s="78"/>
      <c r="BK45" s="188">
        <f t="shared" si="0"/>
        <v>0</v>
      </c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3"/>
      <c r="CC45" s="179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1"/>
      <c r="CR45" s="74"/>
      <c r="CS45" s="75"/>
      <c r="CT45" s="179"/>
      <c r="CU45" s="180"/>
      <c r="CV45" s="180"/>
      <c r="CW45" s="180"/>
      <c r="CX45" s="180"/>
      <c r="CY45" s="180"/>
      <c r="CZ45" s="180"/>
      <c r="DA45" s="180"/>
      <c r="DB45" s="180"/>
      <c r="DC45" s="180"/>
      <c r="DD45" s="180"/>
      <c r="DE45" s="180"/>
      <c r="DF45" s="180"/>
      <c r="DG45" s="180"/>
      <c r="DH45" s="181"/>
      <c r="DI45" s="179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1"/>
      <c r="DX45" s="179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1"/>
      <c r="EM45" s="73"/>
      <c r="EN45" s="180"/>
      <c r="EO45" s="180"/>
      <c r="EP45" s="180"/>
      <c r="EQ45" s="180"/>
      <c r="ER45" s="180"/>
      <c r="ES45" s="180"/>
      <c r="ET45" s="180"/>
      <c r="EU45" s="180"/>
      <c r="EV45" s="180"/>
      <c r="EW45" s="180"/>
      <c r="EX45" s="180"/>
      <c r="EY45" s="180"/>
      <c r="EZ45" s="180"/>
      <c r="FA45" s="181"/>
    </row>
    <row r="46" spans="1:157" s="4" customFormat="1" ht="57" customHeight="1" hidden="1">
      <c r="A46" s="184" t="s">
        <v>76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60"/>
      <c r="AR46" s="60"/>
      <c r="AS46" s="185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7"/>
      <c r="BJ46" s="78"/>
      <c r="BK46" s="188">
        <f t="shared" si="0"/>
        <v>0</v>
      </c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3"/>
      <c r="CC46" s="179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1"/>
      <c r="CR46" s="74"/>
      <c r="CS46" s="75"/>
      <c r="CT46" s="179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1"/>
      <c r="DI46" s="179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1"/>
      <c r="DX46" s="179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1"/>
      <c r="EM46" s="73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1"/>
    </row>
    <row r="47" spans="1:157" s="4" customFormat="1" ht="36" customHeight="1">
      <c r="A47" s="209" t="s">
        <v>77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1"/>
      <c r="AR47" s="57">
        <v>250</v>
      </c>
      <c r="AS47" s="185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7"/>
      <c r="BJ47" s="78"/>
      <c r="BK47" s="188">
        <f t="shared" si="0"/>
        <v>0</v>
      </c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3"/>
      <c r="CC47" s="188">
        <f>CC49</f>
        <v>0</v>
      </c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3"/>
      <c r="CR47" s="116">
        <f>CR49</f>
        <v>0</v>
      </c>
      <c r="CS47" s="118">
        <f>CS49</f>
        <v>0</v>
      </c>
      <c r="CT47" s="188">
        <f>CT49</f>
        <v>0</v>
      </c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3"/>
      <c r="DI47" s="188">
        <f>DI49</f>
        <v>0</v>
      </c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3"/>
      <c r="DX47" s="188">
        <f>DX49</f>
        <v>0</v>
      </c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3"/>
      <c r="EM47" s="188">
        <f>EM49</f>
        <v>0</v>
      </c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3"/>
    </row>
    <row r="48" spans="1:157" s="4" customFormat="1" ht="14.25" customHeight="1">
      <c r="A48" s="250" t="s">
        <v>71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2"/>
      <c r="AR48" s="60"/>
      <c r="AS48" s="185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7"/>
      <c r="BJ48" s="78"/>
      <c r="BK48" s="247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9"/>
      <c r="CC48" s="179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1"/>
      <c r="CR48" s="74"/>
      <c r="CS48" s="75"/>
      <c r="CT48" s="179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1"/>
      <c r="DI48" s="179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1"/>
      <c r="DX48" s="179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1"/>
      <c r="EM48" s="179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1"/>
    </row>
    <row r="49" spans="1:157" s="4" customFormat="1" ht="18.75">
      <c r="A49" s="209" t="s">
        <v>28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1"/>
      <c r="AR49" s="60"/>
      <c r="AS49" s="240">
        <v>244</v>
      </c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78" t="s">
        <v>184</v>
      </c>
      <c r="BK49" s="188">
        <f>CC49+CR49+CS49+CT49+DI49+DX49</f>
        <v>0</v>
      </c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3"/>
      <c r="CC49" s="179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1"/>
      <c r="CR49" s="74"/>
      <c r="CS49" s="75"/>
      <c r="CT49" s="179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1"/>
      <c r="DI49" s="179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1"/>
      <c r="DX49" s="179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1"/>
      <c r="EM49" s="179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1"/>
    </row>
    <row r="50" spans="1:157" s="4" customFormat="1" ht="37.5" customHeight="1">
      <c r="A50" s="222" t="s">
        <v>78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4"/>
      <c r="AR50" s="83">
        <v>260</v>
      </c>
      <c r="AS50" s="225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7"/>
      <c r="BJ50" s="84"/>
      <c r="BK50" s="188">
        <f>CC50+CR50+CS50+CT50+DI50+DX50</f>
        <v>2871606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3"/>
      <c r="CC50" s="188">
        <f>CC52+CC53+CC54+CC55+CC56+CC60+CC61+CC64</f>
        <v>0</v>
      </c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3"/>
      <c r="CR50" s="116">
        <f>CR52+CR53+CR54+CR55+CR56+CR60+CR61+CR64</f>
        <v>1924606</v>
      </c>
      <c r="CS50" s="118">
        <f>CS52+CS53+CS54+CS55+CS56+CS60+CS61+CS64</f>
        <v>0</v>
      </c>
      <c r="CT50" s="188">
        <f>CT52+CT53+CT54+CT55+CT56+CT60+CT61+CT64</f>
        <v>0</v>
      </c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3"/>
      <c r="DI50" s="188">
        <f>DI52+DI53+DI54+DI55+DI56+DI60+DI61+DI64</f>
        <v>0</v>
      </c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3"/>
      <c r="DX50" s="188">
        <f>DX52+DX53+DX54+DX55+DX56+DX60+DX62+DX65</f>
        <v>947000</v>
      </c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3"/>
      <c r="EM50" s="188">
        <f>EM52+EM53+EM54+EM55+EM56+EM60+EM61+EM64</f>
        <v>0</v>
      </c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3"/>
    </row>
    <row r="51" spans="1:157" s="4" customFormat="1" ht="15" customHeight="1">
      <c r="A51" s="209" t="s">
        <v>71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1"/>
      <c r="AR51" s="60"/>
      <c r="AS51" s="219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1"/>
      <c r="BJ51" s="78"/>
      <c r="BK51" s="247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9"/>
      <c r="CC51" s="179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1"/>
      <c r="CR51" s="74"/>
      <c r="CS51" s="75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1"/>
      <c r="DI51" s="179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179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1"/>
      <c r="EM51" s="253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5"/>
    </row>
    <row r="52" spans="1:157" s="4" customFormat="1" ht="18.75">
      <c r="A52" s="184" t="s">
        <v>17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60"/>
      <c r="AR52" s="60"/>
      <c r="AS52" s="185">
        <v>244</v>
      </c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7"/>
      <c r="BJ52" s="78" t="s">
        <v>187</v>
      </c>
      <c r="BK52" s="188">
        <f t="shared" si="0"/>
        <v>31000</v>
      </c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3"/>
      <c r="CC52" s="179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1"/>
      <c r="CR52" s="74">
        <v>31000</v>
      </c>
      <c r="CS52" s="75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1"/>
      <c r="DI52" s="179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1"/>
      <c r="DX52" s="179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1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</row>
    <row r="53" spans="1:157" s="4" customFormat="1" ht="18.75">
      <c r="A53" s="184" t="s">
        <v>18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60"/>
      <c r="AR53" s="60"/>
      <c r="AS53" s="185">
        <v>244</v>
      </c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7"/>
      <c r="BJ53" s="78" t="s">
        <v>188</v>
      </c>
      <c r="BK53" s="188">
        <f t="shared" si="0"/>
        <v>0</v>
      </c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3"/>
      <c r="CC53" s="179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1"/>
      <c r="CR53" s="74"/>
      <c r="CS53" s="75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  <c r="DD53" s="180"/>
      <c r="DE53" s="180"/>
      <c r="DF53" s="180"/>
      <c r="DG53" s="180"/>
      <c r="DH53" s="181"/>
      <c r="DI53" s="179"/>
      <c r="DJ53" s="180"/>
      <c r="DK53" s="180"/>
      <c r="DL53" s="180"/>
      <c r="DM53" s="180"/>
      <c r="DN53" s="180"/>
      <c r="DO53" s="180"/>
      <c r="DP53" s="180"/>
      <c r="DQ53" s="180"/>
      <c r="DR53" s="180"/>
      <c r="DS53" s="180"/>
      <c r="DT53" s="180"/>
      <c r="DU53" s="180"/>
      <c r="DV53" s="180"/>
      <c r="DW53" s="181"/>
      <c r="DX53" s="179"/>
      <c r="DY53" s="180"/>
      <c r="DZ53" s="180"/>
      <c r="EA53" s="180"/>
      <c r="EB53" s="180"/>
      <c r="EC53" s="180"/>
      <c r="ED53" s="180"/>
      <c r="EE53" s="180"/>
      <c r="EF53" s="180"/>
      <c r="EG53" s="180"/>
      <c r="EH53" s="180"/>
      <c r="EI53" s="180"/>
      <c r="EJ53" s="180"/>
      <c r="EK53" s="180"/>
      <c r="EL53" s="181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</row>
    <row r="54" spans="1:157" s="4" customFormat="1" ht="18.75">
      <c r="A54" s="184" t="s">
        <v>19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60"/>
      <c r="AR54" s="60"/>
      <c r="AS54" s="185">
        <v>244</v>
      </c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7"/>
      <c r="BJ54" s="78" t="s">
        <v>189</v>
      </c>
      <c r="BK54" s="188">
        <f>CC54+CR54+CS54+CT54+DI54+DX54</f>
        <v>1095826</v>
      </c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3"/>
      <c r="CC54" s="179"/>
      <c r="CD54" s="180"/>
      <c r="CE54" s="180"/>
      <c r="CF54" s="180"/>
      <c r="CG54" s="180"/>
      <c r="CH54" s="180"/>
      <c r="CI54" s="180"/>
      <c r="CJ54" s="180"/>
      <c r="CK54" s="180"/>
      <c r="CL54" s="180"/>
      <c r="CM54" s="180"/>
      <c r="CN54" s="180"/>
      <c r="CO54" s="180"/>
      <c r="CP54" s="180"/>
      <c r="CQ54" s="181"/>
      <c r="CR54" s="74">
        <v>1095826</v>
      </c>
      <c r="CS54" s="75"/>
      <c r="CT54" s="180"/>
      <c r="CU54" s="180"/>
      <c r="CV54" s="180"/>
      <c r="CW54" s="180"/>
      <c r="CX54" s="180"/>
      <c r="CY54" s="180"/>
      <c r="CZ54" s="180"/>
      <c r="DA54" s="180"/>
      <c r="DB54" s="180"/>
      <c r="DC54" s="180"/>
      <c r="DD54" s="180"/>
      <c r="DE54" s="180"/>
      <c r="DF54" s="180"/>
      <c r="DG54" s="180"/>
      <c r="DH54" s="181"/>
      <c r="DI54" s="179"/>
      <c r="DJ54" s="180"/>
      <c r="DK54" s="180"/>
      <c r="DL54" s="180"/>
      <c r="DM54" s="180"/>
      <c r="DN54" s="180"/>
      <c r="DO54" s="180"/>
      <c r="DP54" s="180"/>
      <c r="DQ54" s="180"/>
      <c r="DR54" s="180"/>
      <c r="DS54" s="180"/>
      <c r="DT54" s="180"/>
      <c r="DU54" s="180"/>
      <c r="DV54" s="180"/>
      <c r="DW54" s="181"/>
      <c r="DX54" s="179"/>
      <c r="DY54" s="180"/>
      <c r="DZ54" s="180"/>
      <c r="EA54" s="180"/>
      <c r="EB54" s="180"/>
      <c r="EC54" s="180"/>
      <c r="ED54" s="180"/>
      <c r="EE54" s="180"/>
      <c r="EF54" s="180"/>
      <c r="EG54" s="180"/>
      <c r="EH54" s="180"/>
      <c r="EI54" s="180"/>
      <c r="EJ54" s="180"/>
      <c r="EK54" s="180"/>
      <c r="EL54" s="181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</row>
    <row r="55" spans="1:157" s="4" customFormat="1" ht="18.75">
      <c r="A55" s="184" t="s">
        <v>20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60"/>
      <c r="AR55" s="60"/>
      <c r="AS55" s="240">
        <v>244</v>
      </c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78" t="s">
        <v>190</v>
      </c>
      <c r="BK55" s="188">
        <f aca="true" t="shared" si="1" ref="BK55:BK84">CC55+CR55+CS55+CT55+DI55+DX55</f>
        <v>0</v>
      </c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3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75"/>
      <c r="CS55" s="7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</row>
    <row r="56" spans="1:157" s="4" customFormat="1" ht="18.75">
      <c r="A56" s="184" t="s">
        <v>79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60"/>
      <c r="AR56" s="6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110">
        <v>225</v>
      </c>
      <c r="BK56" s="188">
        <f t="shared" si="1"/>
        <v>450110</v>
      </c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3"/>
      <c r="CC56" s="256">
        <f>SUM(CC58:CQ60)</f>
        <v>0</v>
      </c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119">
        <f>SUM(CR57:CR59)</f>
        <v>120110</v>
      </c>
      <c r="CS56" s="119">
        <f>SUM(CS57:CS59)</f>
        <v>0</v>
      </c>
      <c r="CT56" s="256">
        <f>SUM(CT57:DH59)</f>
        <v>0</v>
      </c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>
        <f>SUM(DI57:DW59)</f>
        <v>0</v>
      </c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7">
        <f>SUM(DX57:EL59)</f>
        <v>330000</v>
      </c>
      <c r="DY56" s="258"/>
      <c r="DZ56" s="258"/>
      <c r="EA56" s="258"/>
      <c r="EB56" s="258"/>
      <c r="EC56" s="258"/>
      <c r="ED56" s="258"/>
      <c r="EE56" s="258"/>
      <c r="EF56" s="258"/>
      <c r="EG56" s="258"/>
      <c r="EH56" s="258"/>
      <c r="EI56" s="258"/>
      <c r="EJ56" s="258"/>
      <c r="EK56" s="258"/>
      <c r="EL56" s="259"/>
      <c r="EM56" s="257">
        <f>SUM(EM57:FA59)</f>
        <v>0</v>
      </c>
      <c r="EN56" s="258"/>
      <c r="EO56" s="258"/>
      <c r="EP56" s="258"/>
      <c r="EQ56" s="258"/>
      <c r="ER56" s="258"/>
      <c r="ES56" s="258"/>
      <c r="ET56" s="258"/>
      <c r="EU56" s="258"/>
      <c r="EV56" s="258"/>
      <c r="EW56" s="258"/>
      <c r="EX56" s="258"/>
      <c r="EY56" s="258"/>
      <c r="EZ56" s="258"/>
      <c r="FA56" s="259"/>
    </row>
    <row r="57" spans="1:157" s="4" customFormat="1" ht="18.75">
      <c r="A57" s="184" t="s">
        <v>79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60"/>
      <c r="AR57" s="60"/>
      <c r="AS57" s="240">
        <v>244</v>
      </c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78" t="s">
        <v>197</v>
      </c>
      <c r="BK57" s="188">
        <f t="shared" si="1"/>
        <v>450110</v>
      </c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3"/>
      <c r="CC57" s="179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1"/>
      <c r="CR57" s="75">
        <v>120110</v>
      </c>
      <c r="CS57" s="7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179">
        <v>330000</v>
      </c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1"/>
      <c r="EM57" s="179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1"/>
    </row>
    <row r="58" spans="1:157" s="4" customFormat="1" ht="18.75">
      <c r="A58" s="184" t="s">
        <v>224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60"/>
      <c r="AR58" s="60"/>
      <c r="AS58" s="240">
        <v>243</v>
      </c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78" t="s">
        <v>198</v>
      </c>
      <c r="BK58" s="188">
        <f t="shared" si="1"/>
        <v>0</v>
      </c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3"/>
      <c r="CC58" s="179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1"/>
      <c r="CR58" s="75"/>
      <c r="CS58" s="7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179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1"/>
      <c r="EM58" s="179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1"/>
    </row>
    <row r="59" spans="1:157" s="4" customFormat="1" ht="18.75">
      <c r="A59" s="184" t="s">
        <v>225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60"/>
      <c r="AR59" s="60"/>
      <c r="AS59" s="240">
        <v>244</v>
      </c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78" t="s">
        <v>196</v>
      </c>
      <c r="BK59" s="188">
        <f t="shared" si="1"/>
        <v>0</v>
      </c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3"/>
      <c r="CC59" s="179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1"/>
      <c r="CR59" s="75"/>
      <c r="CS59" s="7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179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1"/>
      <c r="EM59" s="179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1"/>
    </row>
    <row r="60" spans="1:157" s="4" customFormat="1" ht="18.75">
      <c r="A60" s="184" t="s">
        <v>21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60"/>
      <c r="AR60" s="60"/>
      <c r="AS60" s="240">
        <v>244</v>
      </c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78" t="s">
        <v>191</v>
      </c>
      <c r="BK60" s="188">
        <f t="shared" si="1"/>
        <v>229962</v>
      </c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3"/>
      <c r="CC60" s="179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1"/>
      <c r="CR60" s="75">
        <v>149962</v>
      </c>
      <c r="CS60" s="7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>
        <v>80000</v>
      </c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</row>
    <row r="61" spans="1:157" s="4" customFormat="1" ht="18.75">
      <c r="A61" s="184" t="s">
        <v>22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60"/>
      <c r="AR61" s="63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110">
        <v>310</v>
      </c>
      <c r="BK61" s="188">
        <f t="shared" si="1"/>
        <v>0</v>
      </c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3"/>
      <c r="CC61" s="256">
        <f>SUM(CC62:CQ63)</f>
        <v>0</v>
      </c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119">
        <f>SUM(CR62:CR63)</f>
        <v>0</v>
      </c>
      <c r="CS61" s="119">
        <f>SUM(CS62:CS63)</f>
        <v>0</v>
      </c>
      <c r="CT61" s="256">
        <f>SUM(CT62:DF63)</f>
        <v>0</v>
      </c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>
        <f>SUM(DI62:DW63)</f>
        <v>0</v>
      </c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179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1"/>
      <c r="EM61" s="257">
        <f>SUM(EM62:FA63)</f>
        <v>0</v>
      </c>
      <c r="EN61" s="258"/>
      <c r="EO61" s="258"/>
      <c r="EP61" s="258"/>
      <c r="EQ61" s="258"/>
      <c r="ER61" s="258"/>
      <c r="ES61" s="258"/>
      <c r="ET61" s="258"/>
      <c r="EU61" s="258"/>
      <c r="EV61" s="258"/>
      <c r="EW61" s="258"/>
      <c r="EX61" s="258"/>
      <c r="EY61" s="258"/>
      <c r="EZ61" s="258"/>
      <c r="FA61" s="259"/>
    </row>
    <row r="62" spans="1:157" s="4" customFormat="1" ht="18.75">
      <c r="A62" s="184" t="s">
        <v>22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60"/>
      <c r="AR62" s="63"/>
      <c r="AS62" s="240">
        <v>244</v>
      </c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78" t="s">
        <v>192</v>
      </c>
      <c r="BK62" s="188">
        <f t="shared" si="1"/>
        <v>220000</v>
      </c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3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75"/>
      <c r="CS62" s="7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57">
        <f>SUM(DX63:EL64)</f>
        <v>220000</v>
      </c>
      <c r="DY62" s="258"/>
      <c r="DZ62" s="258"/>
      <c r="EA62" s="258"/>
      <c r="EB62" s="258"/>
      <c r="EC62" s="258"/>
      <c r="ED62" s="258"/>
      <c r="EE62" s="258"/>
      <c r="EF62" s="258"/>
      <c r="EG62" s="258"/>
      <c r="EH62" s="258"/>
      <c r="EI62" s="258"/>
      <c r="EJ62" s="258"/>
      <c r="EK62" s="258"/>
      <c r="EL62" s="259"/>
      <c r="EM62" s="179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1"/>
    </row>
    <row r="63" spans="1:157" s="4" customFormat="1" ht="18.75">
      <c r="A63" s="184" t="s">
        <v>22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60"/>
      <c r="AR63" s="63"/>
      <c r="AS63" s="240">
        <v>244</v>
      </c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78" t="s">
        <v>193</v>
      </c>
      <c r="BK63" s="188">
        <f t="shared" si="1"/>
        <v>220000</v>
      </c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3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75"/>
      <c r="CS63" s="7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>
        <v>220000</v>
      </c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179"/>
      <c r="EN63" s="180"/>
      <c r="EO63" s="180"/>
      <c r="EP63" s="180"/>
      <c r="EQ63" s="180"/>
      <c r="ER63" s="180"/>
      <c r="ES63" s="180"/>
      <c r="ET63" s="180"/>
      <c r="EU63" s="180"/>
      <c r="EV63" s="180"/>
      <c r="EW63" s="180"/>
      <c r="EX63" s="180"/>
      <c r="EY63" s="180"/>
      <c r="EZ63" s="180"/>
      <c r="FA63" s="181"/>
    </row>
    <row r="64" spans="1:157" s="4" customFormat="1" ht="19.5" customHeight="1">
      <c r="A64" s="184" t="s">
        <v>23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60"/>
      <c r="AR64" s="6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110" t="s">
        <v>226</v>
      </c>
      <c r="BK64" s="188">
        <f t="shared" si="1"/>
        <v>527708</v>
      </c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3"/>
      <c r="CC64" s="215">
        <f>SUM(CC65:CQ70)</f>
        <v>0</v>
      </c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75">
        <f>CR65+CR66+CR67+CR68+CR69+CR70+CR71</f>
        <v>527708</v>
      </c>
      <c r="CS64" s="75">
        <f>SUM(CS65:CS70)</f>
        <v>0</v>
      </c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179">
        <f>SUM(EM65:FA70)</f>
        <v>0</v>
      </c>
      <c r="EN64" s="180"/>
      <c r="EO64" s="180"/>
      <c r="EP64" s="180"/>
      <c r="EQ64" s="180"/>
      <c r="ER64" s="180"/>
      <c r="ES64" s="180"/>
      <c r="ET64" s="180"/>
      <c r="EU64" s="180"/>
      <c r="EV64" s="180"/>
      <c r="EW64" s="180"/>
      <c r="EX64" s="180"/>
      <c r="EY64" s="180"/>
      <c r="EZ64" s="180"/>
      <c r="FA64" s="181"/>
    </row>
    <row r="65" spans="1:157" s="4" customFormat="1" ht="19.5" customHeight="1">
      <c r="A65" s="184" t="s">
        <v>202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60"/>
      <c r="AR65" s="60"/>
      <c r="AS65" s="240">
        <v>244</v>
      </c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111" t="s">
        <v>208</v>
      </c>
      <c r="BK65" s="188">
        <f t="shared" si="1"/>
        <v>320000</v>
      </c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3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75">
        <v>3000</v>
      </c>
      <c r="CS65" s="7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60">
        <f>SUM(DX66:EL71)</f>
        <v>317000</v>
      </c>
      <c r="DY65" s="260"/>
      <c r="DZ65" s="260"/>
      <c r="EA65" s="260"/>
      <c r="EB65" s="260"/>
      <c r="EC65" s="260"/>
      <c r="ED65" s="260"/>
      <c r="EE65" s="260"/>
      <c r="EF65" s="260"/>
      <c r="EG65" s="260"/>
      <c r="EH65" s="260"/>
      <c r="EI65" s="260"/>
      <c r="EJ65" s="260"/>
      <c r="EK65" s="260"/>
      <c r="EL65" s="260"/>
      <c r="EM65" s="179"/>
      <c r="EN65" s="180"/>
      <c r="EO65" s="180"/>
      <c r="EP65" s="180"/>
      <c r="EQ65" s="180"/>
      <c r="ER65" s="180"/>
      <c r="ES65" s="180"/>
      <c r="ET65" s="180"/>
      <c r="EU65" s="180"/>
      <c r="EV65" s="180"/>
      <c r="EW65" s="180"/>
      <c r="EX65" s="180"/>
      <c r="EY65" s="180"/>
      <c r="EZ65" s="180"/>
      <c r="FA65" s="181"/>
    </row>
    <row r="66" spans="1:157" s="4" customFormat="1" ht="19.5" customHeight="1">
      <c r="A66" s="184" t="s">
        <v>203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60"/>
      <c r="AR66" s="60"/>
      <c r="AS66" s="240">
        <v>244</v>
      </c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111" t="s">
        <v>209</v>
      </c>
      <c r="BK66" s="188">
        <f t="shared" si="1"/>
        <v>433758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3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75">
        <v>433758</v>
      </c>
      <c r="CS66" s="7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179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1"/>
    </row>
    <row r="67" spans="1:157" s="4" customFormat="1" ht="19.5" customHeight="1">
      <c r="A67" s="184" t="s">
        <v>204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60"/>
      <c r="AR67" s="60"/>
      <c r="AS67" s="240">
        <v>244</v>
      </c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111" t="s">
        <v>210</v>
      </c>
      <c r="BK67" s="188">
        <f t="shared" si="1"/>
        <v>28600</v>
      </c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3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75">
        <v>28600</v>
      </c>
      <c r="CS67" s="7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179"/>
      <c r="EN67" s="180"/>
      <c r="EO67" s="180"/>
      <c r="EP67" s="180"/>
      <c r="EQ67" s="180"/>
      <c r="ER67" s="180"/>
      <c r="ES67" s="180"/>
      <c r="ET67" s="180"/>
      <c r="EU67" s="180"/>
      <c r="EV67" s="180"/>
      <c r="EW67" s="180"/>
      <c r="EX67" s="180"/>
      <c r="EY67" s="180"/>
      <c r="EZ67" s="180"/>
      <c r="FA67" s="181"/>
    </row>
    <row r="68" spans="1:157" s="4" customFormat="1" ht="19.5" customHeight="1">
      <c r="A68" s="184" t="s">
        <v>205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60"/>
      <c r="AR68" s="60"/>
      <c r="AS68" s="240">
        <v>244</v>
      </c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111" t="s">
        <v>211</v>
      </c>
      <c r="BK68" s="188">
        <f t="shared" si="1"/>
        <v>105000</v>
      </c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3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75">
        <v>5000</v>
      </c>
      <c r="CS68" s="7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>
        <v>100000</v>
      </c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179"/>
      <c r="EN68" s="180"/>
      <c r="EO68" s="180"/>
      <c r="EP68" s="180"/>
      <c r="EQ68" s="180"/>
      <c r="ER68" s="180"/>
      <c r="ES68" s="180"/>
      <c r="ET68" s="180"/>
      <c r="EU68" s="180"/>
      <c r="EV68" s="180"/>
      <c r="EW68" s="180"/>
      <c r="EX68" s="180"/>
      <c r="EY68" s="180"/>
      <c r="EZ68" s="180"/>
      <c r="FA68" s="181"/>
    </row>
    <row r="69" spans="1:157" s="4" customFormat="1" ht="19.5" customHeight="1">
      <c r="A69" s="184" t="s">
        <v>206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60"/>
      <c r="AR69" s="63"/>
      <c r="AS69" s="240">
        <v>244</v>
      </c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111" t="s">
        <v>213</v>
      </c>
      <c r="BK69" s="188">
        <f t="shared" si="1"/>
        <v>136000</v>
      </c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3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75">
        <v>56000</v>
      </c>
      <c r="CS69" s="7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>
        <v>80000</v>
      </c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179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1"/>
    </row>
    <row r="70" spans="1:157" s="4" customFormat="1" ht="19.5" customHeight="1">
      <c r="A70" s="184" t="s">
        <v>207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60"/>
      <c r="AR70" s="60"/>
      <c r="AS70" s="240">
        <v>244</v>
      </c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111" t="s">
        <v>212</v>
      </c>
      <c r="BK70" s="188">
        <f t="shared" si="1"/>
        <v>137000</v>
      </c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3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75"/>
      <c r="CS70" s="7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>
        <v>137000</v>
      </c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179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1"/>
    </row>
    <row r="71" spans="1:157" s="4" customFormat="1" ht="19.5" customHeight="1">
      <c r="A71" s="184" t="s">
        <v>228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60"/>
      <c r="AR71" s="60"/>
      <c r="AS71" s="185">
        <v>244</v>
      </c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7"/>
      <c r="BG71" s="110"/>
      <c r="BH71" s="110"/>
      <c r="BI71" s="110"/>
      <c r="BJ71" s="111" t="s">
        <v>227</v>
      </c>
      <c r="BK71" s="188">
        <f>CR71</f>
        <v>1350</v>
      </c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3"/>
      <c r="CC71" s="179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1"/>
      <c r="CR71" s="75">
        <v>1350</v>
      </c>
      <c r="CS71" s="75"/>
      <c r="CT71" s="179"/>
      <c r="CU71" s="180"/>
      <c r="CV71" s="180"/>
      <c r="CW71" s="180"/>
      <c r="CX71" s="180"/>
      <c r="CY71" s="180"/>
      <c r="CZ71" s="180"/>
      <c r="DA71" s="180"/>
      <c r="DB71" s="180"/>
      <c r="DC71" s="74"/>
      <c r="DD71" s="74"/>
      <c r="DE71" s="82"/>
      <c r="DF71" s="75"/>
      <c r="DG71" s="75"/>
      <c r="DH71" s="75"/>
      <c r="DI71" s="179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82"/>
      <c r="DW71" s="75"/>
      <c r="DX71" s="179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1"/>
      <c r="EM71" s="179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1"/>
    </row>
    <row r="72" spans="1:157" s="4" customFormat="1" ht="19.5" customHeight="1">
      <c r="A72" s="184" t="s">
        <v>16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60"/>
      <c r="AR72" s="60"/>
      <c r="AS72" s="185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7"/>
      <c r="BG72" s="110"/>
      <c r="BH72" s="110"/>
      <c r="BI72" s="110"/>
      <c r="BJ72" s="110">
        <v>266</v>
      </c>
      <c r="BK72" s="188">
        <f>BK73+BK74</f>
        <v>11313</v>
      </c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3"/>
      <c r="CC72" s="179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1"/>
      <c r="CR72" s="75"/>
      <c r="CS72" s="75"/>
      <c r="CT72" s="179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1"/>
      <c r="DF72" s="75"/>
      <c r="DG72" s="75"/>
      <c r="DH72" s="75"/>
      <c r="DI72" s="179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82"/>
      <c r="DW72" s="75"/>
      <c r="DX72" s="179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1"/>
      <c r="EM72" s="179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1"/>
    </row>
    <row r="73" spans="1:157" s="4" customFormat="1" ht="19.5" customHeight="1">
      <c r="A73" s="184" t="s">
        <v>194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60"/>
      <c r="AR73" s="60"/>
      <c r="AS73" s="185">
        <v>112</v>
      </c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7"/>
      <c r="BG73" s="110"/>
      <c r="BH73" s="110"/>
      <c r="BI73" s="110"/>
      <c r="BJ73" s="78" t="s">
        <v>199</v>
      </c>
      <c r="BK73" s="188">
        <f t="shared" si="1"/>
        <v>2400</v>
      </c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3"/>
      <c r="CC73" s="179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1"/>
      <c r="CR73" s="75">
        <v>2400</v>
      </c>
      <c r="CS73" s="75"/>
      <c r="CT73" s="179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1"/>
      <c r="DF73" s="75"/>
      <c r="DG73" s="75"/>
      <c r="DH73" s="75"/>
      <c r="DI73" s="179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1"/>
      <c r="DW73" s="75"/>
      <c r="DX73" s="179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1"/>
      <c r="EM73" s="179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1"/>
    </row>
    <row r="74" spans="1:157" s="4" customFormat="1" ht="19.5" customHeight="1">
      <c r="A74" s="184" t="s">
        <v>195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60"/>
      <c r="AR74" s="60"/>
      <c r="AS74" s="185">
        <v>111</v>
      </c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7"/>
      <c r="BG74" s="110"/>
      <c r="BH74" s="110"/>
      <c r="BI74" s="110"/>
      <c r="BJ74" s="78" t="s">
        <v>199</v>
      </c>
      <c r="BK74" s="188">
        <f t="shared" si="1"/>
        <v>8913</v>
      </c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3"/>
      <c r="CC74" s="179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1"/>
      <c r="CR74" s="75">
        <v>8913</v>
      </c>
      <c r="CS74" s="75"/>
      <c r="CT74" s="179"/>
      <c r="CU74" s="180"/>
      <c r="CV74" s="180"/>
      <c r="CW74" s="180"/>
      <c r="CX74" s="180"/>
      <c r="CY74" s="180"/>
      <c r="CZ74" s="180"/>
      <c r="DA74" s="180"/>
      <c r="DB74" s="181"/>
      <c r="DC74" s="75"/>
      <c r="DD74" s="75"/>
      <c r="DE74" s="179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1"/>
      <c r="DV74" s="179"/>
      <c r="DW74" s="180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1"/>
      <c r="EM74" s="179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1"/>
    </row>
    <row r="75" spans="1:157" s="4" customFormat="1" ht="37.5" customHeight="1">
      <c r="A75" s="184" t="s">
        <v>43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60"/>
      <c r="AR75" s="57">
        <v>300</v>
      </c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78"/>
      <c r="BK75" s="188">
        <f t="shared" si="1"/>
        <v>0</v>
      </c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3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75"/>
      <c r="CS75" s="7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179"/>
      <c r="EN75" s="180"/>
      <c r="EO75" s="180"/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1"/>
    </row>
    <row r="76" spans="1:157" s="4" customFormat="1" ht="15" customHeight="1">
      <c r="A76" s="269" t="s">
        <v>1</v>
      </c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1"/>
      <c r="AR76" s="60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78"/>
      <c r="BK76" s="247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9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75"/>
      <c r="CS76" s="7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  <c r="EJ76" s="272"/>
      <c r="EK76" s="272"/>
      <c r="EL76" s="272"/>
      <c r="EM76" s="272"/>
      <c r="EN76" s="272"/>
      <c r="EO76" s="272"/>
      <c r="EP76" s="272"/>
      <c r="EQ76" s="272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</row>
    <row r="77" spans="1:157" s="4" customFormat="1" ht="18.75">
      <c r="A77" s="184" t="s">
        <v>80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60"/>
      <c r="AR77" s="57">
        <v>310</v>
      </c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78"/>
      <c r="BK77" s="188">
        <f t="shared" si="1"/>
        <v>0</v>
      </c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3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75"/>
      <c r="CS77" s="7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179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</row>
    <row r="78" spans="1:157" s="4" customFormat="1" ht="18.75">
      <c r="A78" s="184" t="s">
        <v>81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60"/>
      <c r="AR78" s="57">
        <v>320</v>
      </c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78"/>
      <c r="BK78" s="188">
        <f t="shared" si="1"/>
        <v>0</v>
      </c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3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75"/>
      <c r="CS78" s="7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72"/>
      <c r="DJ78" s="272"/>
      <c r="DK78" s="272"/>
      <c r="DL78" s="272"/>
      <c r="DM78" s="272"/>
      <c r="DN78" s="272"/>
      <c r="DO78" s="272"/>
      <c r="DP78" s="272"/>
      <c r="DQ78" s="272"/>
      <c r="DR78" s="272"/>
      <c r="DS78" s="272"/>
      <c r="DT78" s="272"/>
      <c r="DU78" s="272"/>
      <c r="DV78" s="272"/>
      <c r="DW78" s="27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</row>
    <row r="79" spans="1:157" s="4" customFormat="1" ht="18.75">
      <c r="A79" s="184" t="s">
        <v>82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60"/>
      <c r="AR79" s="57">
        <v>400</v>
      </c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78"/>
      <c r="BK79" s="188">
        <f t="shared" si="1"/>
        <v>0</v>
      </c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3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75"/>
      <c r="CS79" s="7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179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179"/>
      <c r="DY79" s="180"/>
      <c r="DZ79" s="180"/>
      <c r="EA79" s="180"/>
      <c r="EB79" s="180"/>
      <c r="EC79" s="180"/>
      <c r="ED79" s="180"/>
      <c r="EE79" s="180"/>
      <c r="EF79" s="180"/>
      <c r="EG79" s="180"/>
      <c r="EH79" s="180"/>
      <c r="EI79" s="180"/>
      <c r="EJ79" s="180"/>
      <c r="EK79" s="180"/>
      <c r="EL79" s="181"/>
      <c r="EM79" s="179"/>
      <c r="EN79" s="180"/>
      <c r="EO79" s="180"/>
      <c r="EP79" s="180"/>
      <c r="EQ79" s="180"/>
      <c r="ER79" s="180"/>
      <c r="ES79" s="180"/>
      <c r="ET79" s="180"/>
      <c r="EU79" s="180"/>
      <c r="EV79" s="180"/>
      <c r="EW79" s="180"/>
      <c r="EX79" s="180"/>
      <c r="EY79" s="180"/>
      <c r="EZ79" s="180"/>
      <c r="FA79" s="181"/>
    </row>
    <row r="80" spans="1:157" s="4" customFormat="1" ht="18.75">
      <c r="A80" s="184" t="s">
        <v>1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60"/>
      <c r="AR80" s="60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78"/>
      <c r="BK80" s="247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9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75"/>
      <c r="CS80" s="7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179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</row>
    <row r="81" spans="1:157" s="4" customFormat="1" ht="18.75">
      <c r="A81" s="184" t="s">
        <v>83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60"/>
      <c r="AR81" s="57">
        <v>410</v>
      </c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78"/>
      <c r="BK81" s="188">
        <f t="shared" si="1"/>
        <v>0</v>
      </c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3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75"/>
      <c r="CS81" s="7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</row>
    <row r="82" spans="1:157" s="4" customFormat="1" ht="18.75">
      <c r="A82" s="184" t="s">
        <v>84</v>
      </c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60"/>
      <c r="AR82" s="57">
        <v>420</v>
      </c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78"/>
      <c r="BK82" s="188">
        <f t="shared" si="1"/>
        <v>0</v>
      </c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3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75"/>
      <c r="CS82" s="7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</row>
    <row r="83" spans="1:157" s="4" customFormat="1" ht="18.75">
      <c r="A83" s="184" t="s">
        <v>85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60"/>
      <c r="AR83" s="57">
        <v>500</v>
      </c>
      <c r="AS83" s="179" t="s">
        <v>55</v>
      </c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1"/>
      <c r="BJ83" s="75" t="s">
        <v>55</v>
      </c>
      <c r="BK83" s="188">
        <f t="shared" si="1"/>
        <v>0</v>
      </c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3"/>
      <c r="CC83" s="179"/>
      <c r="CD83" s="180"/>
      <c r="CE83" s="180"/>
      <c r="CF83" s="180"/>
      <c r="CG83" s="180"/>
      <c r="CH83" s="180"/>
      <c r="CI83" s="180"/>
      <c r="CJ83" s="180"/>
      <c r="CK83" s="180"/>
      <c r="CL83" s="180"/>
      <c r="CM83" s="180"/>
      <c r="CN83" s="180"/>
      <c r="CO83" s="180"/>
      <c r="CP83" s="180"/>
      <c r="CQ83" s="181"/>
      <c r="CR83" s="74"/>
      <c r="CS83" s="75"/>
      <c r="CT83" s="180"/>
      <c r="CU83" s="180"/>
      <c r="CV83" s="180"/>
      <c r="CW83" s="180"/>
      <c r="CX83" s="180"/>
      <c r="CY83" s="180"/>
      <c r="CZ83" s="180"/>
      <c r="DA83" s="180"/>
      <c r="DB83" s="180"/>
      <c r="DC83" s="180"/>
      <c r="DD83" s="180"/>
      <c r="DE83" s="180"/>
      <c r="DF83" s="180"/>
      <c r="DG83" s="180"/>
      <c r="DH83" s="181"/>
      <c r="DI83" s="179"/>
      <c r="DJ83" s="180"/>
      <c r="DK83" s="180"/>
      <c r="DL83" s="180"/>
      <c r="DM83" s="180"/>
      <c r="DN83" s="180"/>
      <c r="DO83" s="180"/>
      <c r="DP83" s="180"/>
      <c r="DQ83" s="180"/>
      <c r="DR83" s="180"/>
      <c r="DS83" s="180"/>
      <c r="DT83" s="180"/>
      <c r="DU83" s="180"/>
      <c r="DV83" s="180"/>
      <c r="DW83" s="181"/>
      <c r="DX83" s="179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1"/>
      <c r="EM83" s="179"/>
      <c r="EN83" s="180"/>
      <c r="EO83" s="180"/>
      <c r="EP83" s="180"/>
      <c r="EQ83" s="180"/>
      <c r="ER83" s="180"/>
      <c r="ES83" s="180"/>
      <c r="ET83" s="180"/>
      <c r="EU83" s="180"/>
      <c r="EV83" s="180"/>
      <c r="EW83" s="180"/>
      <c r="EX83" s="180"/>
      <c r="EY83" s="180"/>
      <c r="EZ83" s="180"/>
      <c r="FA83" s="181"/>
    </row>
    <row r="84" spans="1:157" s="4" customFormat="1" ht="18.75">
      <c r="A84" s="184" t="s">
        <v>86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60"/>
      <c r="AR84" s="57">
        <v>600</v>
      </c>
      <c r="AS84" s="179" t="s">
        <v>55</v>
      </c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1"/>
      <c r="BJ84" s="75" t="s">
        <v>55</v>
      </c>
      <c r="BK84" s="188">
        <f t="shared" si="1"/>
        <v>0</v>
      </c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3"/>
      <c r="CC84" s="179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1"/>
      <c r="CR84" s="74"/>
      <c r="CS84" s="75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1"/>
      <c r="DI84" s="179"/>
      <c r="DJ84" s="180"/>
      <c r="DK84" s="180"/>
      <c r="DL84" s="180"/>
      <c r="DM84" s="180"/>
      <c r="DN84" s="180"/>
      <c r="DO84" s="180"/>
      <c r="DP84" s="180"/>
      <c r="DQ84" s="180"/>
      <c r="DR84" s="180"/>
      <c r="DS84" s="180"/>
      <c r="DT84" s="180"/>
      <c r="DU84" s="180"/>
      <c r="DV84" s="180"/>
      <c r="DW84" s="181"/>
      <c r="DX84" s="179"/>
      <c r="DY84" s="180"/>
      <c r="DZ84" s="180"/>
      <c r="EA84" s="180"/>
      <c r="EB84" s="180"/>
      <c r="EC84" s="180"/>
      <c r="ED84" s="180"/>
      <c r="EE84" s="180"/>
      <c r="EF84" s="180"/>
      <c r="EG84" s="180"/>
      <c r="EH84" s="180"/>
      <c r="EI84" s="180"/>
      <c r="EJ84" s="180"/>
      <c r="EK84" s="180"/>
      <c r="EL84" s="181"/>
      <c r="EM84" s="179"/>
      <c r="EN84" s="180"/>
      <c r="EO84" s="180"/>
      <c r="EP84" s="180"/>
      <c r="EQ84" s="180"/>
      <c r="ER84" s="180"/>
      <c r="ES84" s="180"/>
      <c r="ET84" s="180"/>
      <c r="EU84" s="180"/>
      <c r="EV84" s="180"/>
      <c r="EW84" s="180"/>
      <c r="EX84" s="180"/>
      <c r="EY84" s="180"/>
      <c r="EZ84" s="180"/>
      <c r="FA84" s="181"/>
    </row>
    <row r="85" ht="10.5" customHeight="1"/>
    <row r="86" spans="1:157" ht="39.75" customHeight="1">
      <c r="A86" s="150" t="s">
        <v>94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  <c r="CM86" s="150"/>
      <c r="CN86" s="150"/>
      <c r="CO86" s="150"/>
      <c r="CP86" s="150"/>
      <c r="CQ86" s="150"/>
      <c r="CR86" s="150"/>
      <c r="CS86" s="150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0"/>
      <c r="DF86" s="150"/>
      <c r="DG86" s="150"/>
      <c r="DH86" s="150"/>
      <c r="DI86" s="150"/>
      <c r="DJ86" s="150"/>
      <c r="DK86" s="150"/>
      <c r="DL86" s="150"/>
      <c r="DM86" s="150"/>
      <c r="DN86" s="150"/>
      <c r="DO86" s="150"/>
      <c r="DP86" s="150"/>
      <c r="DQ86" s="150"/>
      <c r="DR86" s="150"/>
      <c r="DS86" s="150"/>
      <c r="DT86" s="150"/>
      <c r="DU86" s="150"/>
      <c r="DV86" s="150"/>
      <c r="DW86" s="150"/>
      <c r="DX86" s="150"/>
      <c r="DY86" s="150"/>
      <c r="DZ86" s="150"/>
      <c r="EA86" s="150"/>
      <c r="EB86" s="150"/>
      <c r="EC86" s="150"/>
      <c r="ED86" s="150"/>
      <c r="EE86" s="150"/>
      <c r="EF86" s="150"/>
      <c r="EG86" s="150"/>
      <c r="EH86" s="150"/>
      <c r="EI86" s="150"/>
      <c r="EJ86" s="150"/>
      <c r="EK86" s="150"/>
      <c r="EL86" s="150"/>
      <c r="EM86" s="150"/>
      <c r="EN86" s="150"/>
      <c r="EO86" s="150"/>
      <c r="EP86" s="150"/>
      <c r="EQ86" s="150"/>
      <c r="ER86" s="150"/>
      <c r="ES86" s="150"/>
      <c r="ET86" s="150"/>
      <c r="EU86" s="150"/>
      <c r="EV86" s="150"/>
      <c r="EW86" s="150"/>
      <c r="EX86" s="150"/>
      <c r="EY86" s="150"/>
      <c r="EZ86" s="150"/>
      <c r="FA86" s="150"/>
    </row>
    <row r="87" spans="1:157" ht="18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64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</row>
    <row r="88" spans="1:157" ht="37.5" customHeight="1">
      <c r="A88" s="150" t="s">
        <v>87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0"/>
      <c r="DR88" s="150"/>
      <c r="DS88" s="150"/>
      <c r="DT88" s="150"/>
      <c r="DU88" s="150"/>
      <c r="DV88" s="150"/>
      <c r="DW88" s="150"/>
      <c r="DX88" s="150"/>
      <c r="DY88" s="150"/>
      <c r="DZ88" s="150"/>
      <c r="EA88" s="150"/>
      <c r="EB88" s="150"/>
      <c r="EC88" s="150"/>
      <c r="ED88" s="150"/>
      <c r="EE88" s="150"/>
      <c r="EF88" s="150"/>
      <c r="EG88" s="150"/>
      <c r="EH88" s="150"/>
      <c r="EI88" s="150"/>
      <c r="EJ88" s="150"/>
      <c r="EK88" s="150"/>
      <c r="EL88" s="150"/>
      <c r="EM88" s="150"/>
      <c r="EN88" s="150"/>
      <c r="EO88" s="150"/>
      <c r="EP88" s="150"/>
      <c r="EQ88" s="150"/>
      <c r="ER88" s="150"/>
      <c r="ES88" s="150"/>
      <c r="ET88" s="150"/>
      <c r="EU88" s="150"/>
      <c r="EV88" s="150"/>
      <c r="EW88" s="150"/>
      <c r="EX88" s="150"/>
      <c r="EY88" s="150"/>
      <c r="EZ88" s="150"/>
      <c r="FA88" s="150"/>
    </row>
    <row r="89" spans="1:157" ht="18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64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</row>
    <row r="90" spans="1:157" ht="57.75" customHeight="1">
      <c r="A90" s="150" t="s">
        <v>95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0"/>
      <c r="CS90" s="150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0"/>
      <c r="DH90" s="150"/>
      <c r="DI90" s="150"/>
      <c r="DJ90" s="150"/>
      <c r="DK90" s="150"/>
      <c r="DL90" s="150"/>
      <c r="DM90" s="150"/>
      <c r="DN90" s="150"/>
      <c r="DO90" s="150"/>
      <c r="DP90" s="150"/>
      <c r="DQ90" s="150"/>
      <c r="DR90" s="150"/>
      <c r="DS90" s="150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0"/>
      <c r="EF90" s="150"/>
      <c r="EG90" s="150"/>
      <c r="EH90" s="150"/>
      <c r="EI90" s="150"/>
      <c r="EJ90" s="150"/>
      <c r="EK90" s="150"/>
      <c r="EL90" s="150"/>
      <c r="EM90" s="150"/>
      <c r="EN90" s="150"/>
      <c r="EO90" s="150"/>
      <c r="EP90" s="150"/>
      <c r="EQ90" s="150"/>
      <c r="ER90" s="150"/>
      <c r="ES90" s="150"/>
      <c r="ET90" s="150"/>
      <c r="EU90" s="150"/>
      <c r="EV90" s="150"/>
      <c r="EW90" s="150"/>
      <c r="EX90" s="150"/>
      <c r="EY90" s="150"/>
      <c r="EZ90" s="150"/>
      <c r="FA90" s="150"/>
    </row>
  </sheetData>
  <sheetProtection/>
  <mergeCells count="620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EM64:FA64"/>
    <mergeCell ref="A63:AQ63"/>
    <mergeCell ref="AS63:BI63"/>
    <mergeCell ref="BK63:CB63"/>
    <mergeCell ref="CC63:CQ63"/>
    <mergeCell ref="CT63:DH63"/>
    <mergeCell ref="DI63:DW63"/>
    <mergeCell ref="DI72:DU72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DX72:EL72"/>
    <mergeCell ref="EM72:FA72"/>
    <mergeCell ref="A73:AQ73"/>
    <mergeCell ref="AS73:BF73"/>
    <mergeCell ref="BK73:CB73"/>
    <mergeCell ref="CC73:CQ73"/>
    <mergeCell ref="DI73:DV73"/>
    <mergeCell ref="DX73:EL73"/>
    <mergeCell ref="EM73:FA73"/>
    <mergeCell ref="A72:AQ72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A79:AQ79"/>
    <mergeCell ref="AS79:BI79"/>
    <mergeCell ref="BK79:CB79"/>
    <mergeCell ref="CC79:CQ79"/>
    <mergeCell ref="CT79:DH79"/>
    <mergeCell ref="DI79:DW79"/>
    <mergeCell ref="BK80:CB80"/>
    <mergeCell ref="CC80:CQ80"/>
    <mergeCell ref="CT80:DH80"/>
    <mergeCell ref="DI80:DW80"/>
    <mergeCell ref="DX78:EL78"/>
    <mergeCell ref="EM78:FA78"/>
    <mergeCell ref="DX79:EL79"/>
    <mergeCell ref="EM79:FA79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EM83:FA83"/>
    <mergeCell ref="A82:AQ82"/>
    <mergeCell ref="AS82:BI82"/>
    <mergeCell ref="BK82:CB82"/>
    <mergeCell ref="CC82:CQ82"/>
    <mergeCell ref="CT82:DH82"/>
    <mergeCell ref="DI82:DW82"/>
    <mergeCell ref="A90:FA90"/>
    <mergeCell ref="A84:AQ84"/>
    <mergeCell ref="AS84:BI84"/>
    <mergeCell ref="BK84:CB84"/>
    <mergeCell ref="CC84:CQ84"/>
    <mergeCell ref="CT84:DH84"/>
    <mergeCell ref="DI84:DW84"/>
    <mergeCell ref="EM84:FA84"/>
    <mergeCell ref="A86:FA86"/>
    <mergeCell ref="A88:FA88"/>
    <mergeCell ref="DX82:EL82"/>
    <mergeCell ref="EM82:FA82"/>
    <mergeCell ref="A83:AQ83"/>
    <mergeCell ref="AS83:BI83"/>
    <mergeCell ref="BK83:CB83"/>
    <mergeCell ref="CC83:CQ83"/>
    <mergeCell ref="CT83:DH83"/>
    <mergeCell ref="AS65:BI65"/>
    <mergeCell ref="AS66:BI66"/>
    <mergeCell ref="AS67:BI67"/>
    <mergeCell ref="CC68:CQ68"/>
    <mergeCell ref="CC69:CQ69"/>
    <mergeCell ref="DX84:EL84"/>
    <mergeCell ref="DI83:DW83"/>
    <mergeCell ref="DX83:EL83"/>
    <mergeCell ref="DX80:EL80"/>
    <mergeCell ref="AS80:BI80"/>
    <mergeCell ref="A65:AQ65"/>
    <mergeCell ref="A66:AQ66"/>
    <mergeCell ref="A67:AQ67"/>
    <mergeCell ref="A68:AQ68"/>
    <mergeCell ref="A69:AQ69"/>
    <mergeCell ref="A70:AQ70"/>
    <mergeCell ref="AS68:BI68"/>
    <mergeCell ref="AS69:BI69"/>
    <mergeCell ref="CT72:DE72"/>
    <mergeCell ref="AS72:BF72"/>
    <mergeCell ref="BK72:CB72"/>
    <mergeCell ref="CC72:CQ72"/>
    <mergeCell ref="CT68:DH68"/>
    <mergeCell ref="CT69:DH69"/>
    <mergeCell ref="CT70:DH70"/>
    <mergeCell ref="AS70:BI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DX65:EL65"/>
    <mergeCell ref="DX66:EL66"/>
    <mergeCell ref="DX67:EL67"/>
    <mergeCell ref="DX68:EL68"/>
    <mergeCell ref="DX69:EL69"/>
    <mergeCell ref="DX70:EL70"/>
    <mergeCell ref="EM65:FA65"/>
    <mergeCell ref="EM66:FA66"/>
    <mergeCell ref="EM67:FA67"/>
    <mergeCell ref="EM68:FA68"/>
    <mergeCell ref="EM69:FA69"/>
    <mergeCell ref="EM70:FA70"/>
    <mergeCell ref="CT73:DE73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  <mergeCell ref="EM71:FA71"/>
    <mergeCell ref="BK71:CB71"/>
    <mergeCell ref="A71:AQ71"/>
    <mergeCell ref="AS71:BF71"/>
    <mergeCell ref="CC71:CQ71"/>
    <mergeCell ref="CT71:DB71"/>
    <mergeCell ref="DI71:DU71"/>
    <mergeCell ref="DX71:EL71"/>
  </mergeCells>
  <printOptions horizontalCentered="1"/>
  <pageMargins left="0.16" right="0.11" top="0.3" bottom="0.28" header="0.1968503937007874" footer="0.196850393700787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tabSelected="1" zoomScale="80" zoomScaleNormal="80" zoomScaleSheetLayoutView="100" workbookViewId="0" topLeftCell="E1">
      <selection activeCell="CI11" sqref="CI11:CV11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7" customWidth="1"/>
    <col min="45" max="59" width="0.875" style="1" customWidth="1"/>
    <col min="60" max="60" width="0.6171875" style="1" customWidth="1"/>
    <col min="61" max="61" width="0.875" style="1" hidden="1" customWidth="1"/>
    <col min="62" max="62" width="15.125" style="27" customWidth="1"/>
    <col min="63" max="63" width="13.25390625" style="27" customWidth="1"/>
    <col min="64" max="75" width="0.875" style="1" customWidth="1"/>
    <col min="76" max="76" width="3.375" style="1" customWidth="1"/>
    <col min="77" max="78" width="0.875" style="1" hidden="1" customWidth="1"/>
    <col min="79" max="79" width="3.375" style="1" customWidth="1"/>
    <col min="80" max="84" width="0.875" style="1" customWidth="1"/>
    <col min="85" max="85" width="13.125" style="1" customWidth="1"/>
    <col min="86" max="86" width="16.125" style="1" customWidth="1"/>
    <col min="87" max="98" width="0.875" style="1" customWidth="1"/>
    <col min="99" max="99" width="5.25390625" style="1" customWidth="1"/>
    <col min="100" max="100" width="0.875" style="1" hidden="1" customWidth="1"/>
    <col min="101" max="101" width="17.00390625" style="1" customWidth="1"/>
    <col min="102" max="111" width="0.875" style="1" customWidth="1"/>
    <col min="112" max="112" width="7.1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54" t="s">
        <v>120</v>
      </c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</row>
    <row r="3" spans="1:115" s="3" customFormat="1" ht="27" customHeight="1">
      <c r="A3" s="276" t="s">
        <v>250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28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8"/>
      <c r="BK4" s="28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189" t="s">
        <v>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90" t="s">
        <v>47</v>
      </c>
      <c r="AS5" s="189" t="s">
        <v>88</v>
      </c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90" t="s">
        <v>150</v>
      </c>
      <c r="BK5" s="190" t="s">
        <v>136</v>
      </c>
      <c r="BL5" s="277" t="s">
        <v>89</v>
      </c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</row>
    <row r="6" spans="1:115" ht="18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90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90"/>
      <c r="BK6" s="190"/>
      <c r="BL6" s="321" t="s">
        <v>121</v>
      </c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3"/>
      <c r="CI6" s="191" t="s">
        <v>50</v>
      </c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3"/>
    </row>
    <row r="7" spans="1:115" ht="180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90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90"/>
      <c r="BK7" s="190"/>
      <c r="BL7" s="281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3"/>
      <c r="CI7" s="189" t="s">
        <v>123</v>
      </c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91" t="s">
        <v>124</v>
      </c>
      <c r="DJ7" s="192"/>
      <c r="DK7" s="193"/>
    </row>
    <row r="8" spans="1:115" ht="116.2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90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90"/>
      <c r="BK8" s="190"/>
      <c r="BL8" s="278" t="s">
        <v>241</v>
      </c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80"/>
      <c r="CB8" s="189" t="s">
        <v>242</v>
      </c>
      <c r="CC8" s="189"/>
      <c r="CD8" s="189"/>
      <c r="CE8" s="189"/>
      <c r="CF8" s="189"/>
      <c r="CG8" s="189"/>
      <c r="CH8" s="189" t="s">
        <v>243</v>
      </c>
      <c r="CI8" s="191" t="s">
        <v>244</v>
      </c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3"/>
      <c r="CW8" s="86" t="s">
        <v>245</v>
      </c>
      <c r="CX8" s="189" t="s">
        <v>246</v>
      </c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86" t="s">
        <v>247</v>
      </c>
      <c r="DJ8" s="86" t="s">
        <v>248</v>
      </c>
      <c r="DK8" s="86" t="s">
        <v>249</v>
      </c>
    </row>
    <row r="9" spans="1:115" ht="4.5" customHeight="1" hidden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90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90"/>
      <c r="BK9" s="190"/>
      <c r="BL9" s="281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3"/>
      <c r="CB9" s="189"/>
      <c r="CC9" s="189"/>
      <c r="CD9" s="189"/>
      <c r="CE9" s="189"/>
      <c r="CF9" s="189"/>
      <c r="CG9" s="189"/>
      <c r="CH9" s="189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</row>
    <row r="10" spans="1:115" ht="15">
      <c r="A10" s="284">
        <v>1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6"/>
      <c r="AR10" s="106">
        <v>2</v>
      </c>
      <c r="AS10" s="284">
        <v>3</v>
      </c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6"/>
      <c r="BJ10" s="106">
        <v>4</v>
      </c>
      <c r="BK10" s="107">
        <v>5</v>
      </c>
      <c r="BL10" s="284">
        <v>6</v>
      </c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6"/>
      <c r="CB10" s="284">
        <v>7</v>
      </c>
      <c r="CC10" s="285"/>
      <c r="CD10" s="285"/>
      <c r="CE10" s="285"/>
      <c r="CF10" s="285"/>
      <c r="CG10" s="286"/>
      <c r="CH10" s="105">
        <v>8</v>
      </c>
      <c r="CI10" s="287">
        <v>9</v>
      </c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9"/>
      <c r="CW10" s="108">
        <v>10</v>
      </c>
      <c r="CX10" s="290">
        <v>11</v>
      </c>
      <c r="CY10" s="291"/>
      <c r="CZ10" s="291"/>
      <c r="DA10" s="291"/>
      <c r="DB10" s="291"/>
      <c r="DC10" s="291"/>
      <c r="DD10" s="291"/>
      <c r="DE10" s="291"/>
      <c r="DF10" s="291"/>
      <c r="DG10" s="291"/>
      <c r="DH10" s="292"/>
      <c r="DI10" s="108">
        <v>12</v>
      </c>
      <c r="DJ10" s="108">
        <v>13</v>
      </c>
      <c r="DK10" s="109">
        <v>14</v>
      </c>
    </row>
    <row r="11" spans="1:115" s="4" customFormat="1" ht="40.5" customHeight="1">
      <c r="A11" s="293" t="s">
        <v>138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5"/>
      <c r="AR11" s="104" t="s">
        <v>90</v>
      </c>
      <c r="AS11" s="296" t="s">
        <v>55</v>
      </c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8"/>
      <c r="BJ11" s="90"/>
      <c r="BK11" s="91"/>
      <c r="BL11" s="299">
        <v>7143202.61</v>
      </c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1"/>
      <c r="CB11" s="302">
        <v>2871606</v>
      </c>
      <c r="CC11" s="303"/>
      <c r="CD11" s="303"/>
      <c r="CE11" s="303"/>
      <c r="CF11" s="303"/>
      <c r="CG11" s="304"/>
      <c r="CH11" s="99">
        <v>2871606</v>
      </c>
      <c r="CI11" s="299">
        <v>7143202.61</v>
      </c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1"/>
      <c r="CW11" s="103">
        <v>2871606</v>
      </c>
      <c r="CX11" s="305">
        <v>2871606</v>
      </c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101"/>
      <c r="DJ11" s="101"/>
      <c r="DK11" s="100"/>
    </row>
    <row r="12" spans="1:115" s="4" customFormat="1" ht="75.75" customHeight="1">
      <c r="A12" s="306" t="s">
        <v>91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8"/>
      <c r="AR12" s="104" t="s">
        <v>92</v>
      </c>
      <c r="AS12" s="296" t="s">
        <v>55</v>
      </c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8"/>
      <c r="BJ12" s="90"/>
      <c r="BK12" s="91"/>
      <c r="BL12" s="302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4"/>
      <c r="CB12" s="302"/>
      <c r="CC12" s="303"/>
      <c r="CD12" s="303"/>
      <c r="CE12" s="303"/>
      <c r="CF12" s="303"/>
      <c r="CG12" s="304"/>
      <c r="CH12" s="99"/>
      <c r="CI12" s="299">
        <f>BL12</f>
        <v>0</v>
      </c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1"/>
      <c r="CW12" s="101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101"/>
      <c r="DJ12" s="101"/>
      <c r="DK12" s="101"/>
    </row>
    <row r="13" spans="1:115" s="4" customFormat="1" ht="6.75" customHeight="1">
      <c r="A13" s="306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8"/>
      <c r="AR13" s="104"/>
      <c r="AS13" s="296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8"/>
      <c r="BJ13" s="90"/>
      <c r="BK13" s="91"/>
      <c r="BL13" s="302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4"/>
      <c r="CB13" s="302"/>
      <c r="CC13" s="303"/>
      <c r="CD13" s="303"/>
      <c r="CE13" s="303"/>
      <c r="CF13" s="303"/>
      <c r="CG13" s="304"/>
      <c r="CH13" s="99"/>
      <c r="CI13" s="302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4"/>
      <c r="CW13" s="101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101"/>
      <c r="DJ13" s="101"/>
      <c r="DK13" s="100"/>
    </row>
    <row r="14" spans="1:115" s="4" customFormat="1" ht="37.5" customHeight="1">
      <c r="A14" s="310" t="s">
        <v>134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2"/>
      <c r="AR14" s="104" t="s">
        <v>93</v>
      </c>
      <c r="AS14" s="296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8"/>
      <c r="BJ14" s="90"/>
      <c r="BK14" s="91"/>
      <c r="BL14" s="299">
        <v>7143202.61</v>
      </c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1"/>
      <c r="CB14" s="299">
        <f>CB11-CB12</f>
        <v>2871606</v>
      </c>
      <c r="CC14" s="300"/>
      <c r="CD14" s="300"/>
      <c r="CE14" s="300"/>
      <c r="CF14" s="300"/>
      <c r="CG14" s="301"/>
      <c r="CH14" s="102">
        <f>CH11-CH12</f>
        <v>2871606</v>
      </c>
      <c r="CI14" s="299">
        <v>7143202.61</v>
      </c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1"/>
      <c r="CW14" s="103">
        <v>2871606</v>
      </c>
      <c r="CX14" s="305">
        <v>2871606</v>
      </c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101"/>
      <c r="DJ14" s="101"/>
      <c r="DK14" s="100"/>
    </row>
    <row r="15" spans="1:115" s="4" customFormat="1" ht="16.5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92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93"/>
      <c r="BK15" s="94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8"/>
      <c r="CC15" s="318"/>
      <c r="CD15" s="318"/>
      <c r="CE15" s="318"/>
      <c r="CF15" s="318"/>
      <c r="CG15" s="318"/>
      <c r="CH15" s="95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96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97"/>
      <c r="DJ15" s="97"/>
      <c r="DK15" s="97"/>
    </row>
    <row r="16" spans="1:115" s="4" customFormat="1" ht="33.75" customHeight="1">
      <c r="A16" s="324" t="s">
        <v>182</v>
      </c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92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93" t="s">
        <v>232</v>
      </c>
      <c r="BK16" s="94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8"/>
      <c r="CC16" s="318"/>
      <c r="CD16" s="318"/>
      <c r="CE16" s="318"/>
      <c r="CF16" s="318"/>
      <c r="CG16" s="318"/>
      <c r="CH16" s="95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96"/>
      <c r="CX16" s="319"/>
      <c r="CY16" s="319"/>
      <c r="CZ16" s="319"/>
      <c r="DA16" s="319"/>
      <c r="DB16" s="319"/>
      <c r="DC16" s="319"/>
      <c r="DD16" s="319"/>
      <c r="DE16" s="319"/>
      <c r="DF16" s="319"/>
      <c r="DG16" s="319"/>
      <c r="DH16" s="319"/>
      <c r="DI16" s="97"/>
      <c r="DJ16" s="97"/>
      <c r="DK16" s="97"/>
    </row>
    <row r="17" spans="1:115" s="4" customFormat="1" ht="16.5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98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94"/>
      <c r="BK17" s="94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8"/>
      <c r="CC17" s="318"/>
      <c r="CD17" s="318"/>
      <c r="CE17" s="318"/>
      <c r="CF17" s="318"/>
      <c r="CG17" s="318"/>
      <c r="CH17" s="95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96"/>
      <c r="CX17" s="319"/>
      <c r="CY17" s="319"/>
      <c r="CZ17" s="319"/>
      <c r="DA17" s="319"/>
      <c r="DB17" s="319"/>
      <c r="DC17" s="319"/>
      <c r="DD17" s="319"/>
      <c r="DE17" s="319"/>
      <c r="DF17" s="319"/>
      <c r="DG17" s="319"/>
      <c r="DH17" s="319"/>
      <c r="DI17" s="97"/>
      <c r="DJ17" s="97"/>
      <c r="DK17" s="97"/>
    </row>
    <row r="18" spans="1:115" s="4" customFormat="1" ht="24.75" customHeight="1">
      <c r="A18" s="324" t="s">
        <v>183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92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93"/>
      <c r="BK18" s="94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8"/>
      <c r="CC18" s="318"/>
      <c r="CD18" s="318"/>
      <c r="CE18" s="318"/>
      <c r="CF18" s="318"/>
      <c r="CG18" s="318"/>
      <c r="CH18" s="95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96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97"/>
      <c r="DJ18" s="97"/>
      <c r="DK18" s="97"/>
    </row>
    <row r="19" spans="1:115" s="4" customFormat="1" ht="16.5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98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94"/>
      <c r="BK19" s="94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8"/>
      <c r="CC19" s="318"/>
      <c r="CD19" s="318"/>
      <c r="CE19" s="318"/>
      <c r="CF19" s="318"/>
      <c r="CG19" s="318"/>
      <c r="CH19" s="95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96"/>
      <c r="CX19" s="319"/>
      <c r="CY19" s="319"/>
      <c r="CZ19" s="319"/>
      <c r="DA19" s="319"/>
      <c r="DB19" s="319"/>
      <c r="DC19" s="319"/>
      <c r="DD19" s="319"/>
      <c r="DE19" s="319"/>
      <c r="DF19" s="319"/>
      <c r="DG19" s="319"/>
      <c r="DH19" s="319"/>
      <c r="DI19" s="97"/>
      <c r="DJ19" s="97"/>
      <c r="DK19" s="97"/>
    </row>
    <row r="21" spans="1:115" ht="18.75">
      <c r="A21" s="150" t="s">
        <v>122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</row>
    <row r="22" spans="1:115" ht="18.75" hidden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64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64"/>
      <c r="BK22" s="64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</row>
    <row r="23" spans="1:115" ht="95.25" customHeight="1">
      <c r="A23" s="150" t="s">
        <v>151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</row>
    <row r="24" spans="1:115" ht="2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64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64"/>
      <c r="BK24" s="64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</row>
    <row r="25" spans="1:115" ht="136.5" customHeight="1">
      <c r="A25" s="150" t="s">
        <v>152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</row>
    <row r="26" spans="1:115" ht="4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64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64"/>
      <c r="BK26" s="64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</row>
    <row r="27" spans="1:115" ht="13.5" customHeight="1">
      <c r="A27" s="313" t="s">
        <v>96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</row>
    <row r="28" spans="1:115" ht="18.75">
      <c r="A28" s="313" t="s">
        <v>153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313"/>
      <c r="DK28" s="313"/>
    </row>
    <row r="29" spans="1:115" ht="18.75">
      <c r="A29" s="314" t="s">
        <v>154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  <c r="DG29" s="314"/>
      <c r="DH29" s="314"/>
      <c r="DI29" s="314"/>
      <c r="DJ29" s="314"/>
      <c r="DK29" s="314"/>
    </row>
    <row r="30" spans="1:115" ht="18.75">
      <c r="A30" s="314" t="s">
        <v>155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</row>
    <row r="31" spans="1:115" ht="18.75">
      <c r="A31" s="314" t="s">
        <v>156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  <c r="BO31" s="314"/>
      <c r="BP31" s="314"/>
      <c r="BQ31" s="314"/>
      <c r="BR31" s="314"/>
      <c r="B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  <c r="DD31" s="314"/>
      <c r="DE31" s="314"/>
      <c r="DF31" s="314"/>
      <c r="DG31" s="314"/>
      <c r="DH31" s="314"/>
      <c r="DI31" s="314"/>
      <c r="DJ31" s="314"/>
      <c r="DK31" s="314"/>
    </row>
    <row r="32" spans="1:115" ht="18.75">
      <c r="A32" s="313" t="s">
        <v>157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13"/>
      <c r="BJ32" s="313"/>
      <c r="BK32" s="313"/>
      <c r="BL32" s="313"/>
      <c r="BM32" s="313"/>
      <c r="BN32" s="313"/>
      <c r="BO32" s="313"/>
      <c r="BP32" s="313"/>
      <c r="BQ32" s="313"/>
      <c r="BR32" s="313"/>
      <c r="BS32" s="313"/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  <c r="CH32" s="313"/>
      <c r="CI32" s="313"/>
      <c r="CJ32" s="313"/>
      <c r="CK32" s="313"/>
      <c r="CL32" s="313"/>
      <c r="CM32" s="313"/>
      <c r="CN32" s="313"/>
      <c r="CO32" s="313"/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  <c r="DD32" s="313"/>
      <c r="DE32" s="313"/>
      <c r="DF32" s="313"/>
      <c r="DG32" s="313"/>
      <c r="DH32" s="313"/>
      <c r="DI32" s="313"/>
      <c r="DJ32" s="313"/>
      <c r="DK32" s="313"/>
    </row>
    <row r="33" spans="1:115" ht="18.75">
      <c r="A33" s="313" t="s">
        <v>125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</row>
    <row r="34" spans="1:115" ht="18.75">
      <c r="A34" s="313" t="s">
        <v>97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313"/>
      <c r="DF34" s="313"/>
      <c r="DG34" s="313"/>
      <c r="DH34" s="313"/>
      <c r="DI34" s="313"/>
      <c r="DJ34" s="313"/>
      <c r="DK34" s="313"/>
    </row>
    <row r="35" spans="1:115" ht="37.5" customHeight="1">
      <c r="A35" s="320" t="s">
        <v>158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320"/>
      <c r="CW35" s="320"/>
      <c r="CX35" s="320"/>
      <c r="CY35" s="320"/>
      <c r="CZ35" s="320"/>
      <c r="DA35" s="320"/>
      <c r="DB35" s="320"/>
      <c r="DC35" s="320"/>
      <c r="DD35" s="320"/>
      <c r="DE35" s="320"/>
      <c r="DF35" s="320"/>
      <c r="DG35" s="320"/>
      <c r="DH35" s="320"/>
      <c r="DI35" s="320"/>
      <c r="DJ35" s="320"/>
      <c r="DK35" s="320"/>
    </row>
    <row r="36" spans="1:115" ht="35.25" customHeight="1">
      <c r="A36" s="320" t="s">
        <v>159</v>
      </c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</row>
  </sheetData>
  <sheetProtection/>
  <mergeCells count="90">
    <mergeCell ref="A17:AQ17"/>
    <mergeCell ref="AS17:BI17"/>
    <mergeCell ref="BL17:CA17"/>
    <mergeCell ref="CB17:CG17"/>
    <mergeCell ref="CI17:CV17"/>
    <mergeCell ref="CX17:DH17"/>
    <mergeCell ref="A16:AQ16"/>
    <mergeCell ref="AS16:BI16"/>
    <mergeCell ref="BL16:CA16"/>
    <mergeCell ref="CB16:CG16"/>
    <mergeCell ref="CI16:CV16"/>
    <mergeCell ref="CX16:DH16"/>
    <mergeCell ref="A15:AQ15"/>
    <mergeCell ref="AS15:BI15"/>
    <mergeCell ref="BL15:CA15"/>
    <mergeCell ref="CB15:CG15"/>
    <mergeCell ref="CI15:CV15"/>
    <mergeCell ref="CX15:DH15"/>
    <mergeCell ref="A18:AQ18"/>
    <mergeCell ref="AS18:BI18"/>
    <mergeCell ref="BL18:CA18"/>
    <mergeCell ref="CB18:CG18"/>
    <mergeCell ref="CI18:CV18"/>
    <mergeCell ref="CX18:DH18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14:AQ14"/>
    <mergeCell ref="AS14:BI14"/>
    <mergeCell ref="BL14:CA14"/>
    <mergeCell ref="CB14:CG14"/>
    <mergeCell ref="CI14:CV14"/>
    <mergeCell ref="CX14:DH14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BL12:CA12"/>
    <mergeCell ref="CB12:CG12"/>
    <mergeCell ref="CI12:CV12"/>
    <mergeCell ref="CX12:DH12"/>
    <mergeCell ref="A11:AQ11"/>
    <mergeCell ref="AS11:BI11"/>
    <mergeCell ref="BL11:CA11"/>
    <mergeCell ref="CB11:CG11"/>
    <mergeCell ref="CI11:CV11"/>
    <mergeCell ref="CX11:DH11"/>
    <mergeCell ref="A10:AQ10"/>
    <mergeCell ref="AS10:BI10"/>
    <mergeCell ref="BL10:CA10"/>
    <mergeCell ref="CB10:CG10"/>
    <mergeCell ref="CI10:CV10"/>
    <mergeCell ref="CX10:DH10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8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4">
      <selection activeCell="CL33" sqref="CL33:DD33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D3" s="29"/>
      <c r="CE3" s="29"/>
      <c r="CF3" s="138" t="s">
        <v>133</v>
      </c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</row>
    <row r="4" spans="1:108" s="4" customFormat="1" ht="18.75">
      <c r="A4" s="336" t="s">
        <v>127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</row>
    <row r="5" spans="1:108" s="4" customFormat="1" ht="18.75">
      <c r="A5" s="336" t="s">
        <v>200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</row>
    <row r="6" spans="1:108" s="4" customFormat="1" ht="18.75">
      <c r="A6" s="336" t="s">
        <v>128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</row>
    <row r="7" spans="1:108" s="4" customFormat="1" ht="16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</row>
    <row r="8" spans="1:108" s="4" customFormat="1" ht="35.25" customHeight="1">
      <c r="A8" s="337" t="s">
        <v>0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 t="s">
        <v>47</v>
      </c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 t="s">
        <v>129</v>
      </c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</row>
    <row r="9" spans="1:108" s="4" customFormat="1" ht="18.75">
      <c r="A9" s="337">
        <v>1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>
        <v>2</v>
      </c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55"/>
      <c r="CN9" s="55"/>
      <c r="CO9" s="56"/>
      <c r="CP9" s="337">
        <v>3</v>
      </c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</row>
    <row r="10" spans="1:108" s="4" customFormat="1" ht="18.75">
      <c r="A10" s="330" t="s">
        <v>85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2"/>
      <c r="CA10" s="333" t="s">
        <v>100</v>
      </c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5"/>
      <c r="CP10" s="333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5"/>
    </row>
    <row r="11" spans="1:108" s="4" customFormat="1" ht="18.75">
      <c r="A11" s="330" t="s">
        <v>86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331"/>
      <c r="BR11" s="331"/>
      <c r="BS11" s="331"/>
      <c r="BT11" s="331"/>
      <c r="BU11" s="331"/>
      <c r="BV11" s="331"/>
      <c r="BW11" s="331"/>
      <c r="BX11" s="331"/>
      <c r="BY11" s="331"/>
      <c r="BZ11" s="332"/>
      <c r="CA11" s="333" t="s">
        <v>102</v>
      </c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58"/>
      <c r="CN11" s="58"/>
      <c r="CO11" s="59"/>
      <c r="CP11" s="333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5"/>
    </row>
    <row r="12" spans="1:108" s="4" customFormat="1" ht="18.75">
      <c r="A12" s="330" t="s">
        <v>130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2"/>
      <c r="CA12" s="333" t="s">
        <v>104</v>
      </c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58"/>
      <c r="CN12" s="58"/>
      <c r="CO12" s="59"/>
      <c r="CP12" s="333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5"/>
    </row>
    <row r="13" spans="1:108" s="4" customFormat="1" ht="18.75">
      <c r="A13" s="330" t="s">
        <v>131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2"/>
      <c r="CA13" s="333" t="s">
        <v>132</v>
      </c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5"/>
      <c r="CP13" s="333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5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D15" s="29"/>
      <c r="CE15" s="29"/>
      <c r="CF15" s="138" t="s">
        <v>126</v>
      </c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</row>
    <row r="16" spans="1:109" ht="22.5" customHeight="1">
      <c r="A16" s="336" t="s">
        <v>139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4"/>
    </row>
    <row r="17" spans="1:109" ht="22.5" customHeight="1">
      <c r="A17" s="337" t="s">
        <v>0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 t="s">
        <v>47</v>
      </c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 t="s">
        <v>98</v>
      </c>
      <c r="CQ17" s="337"/>
      <c r="CR17" s="337"/>
      <c r="CS17" s="337"/>
      <c r="CT17" s="337"/>
      <c r="CU17" s="337"/>
      <c r="CV17" s="337"/>
      <c r="CW17" s="337"/>
      <c r="CX17" s="337"/>
      <c r="CY17" s="337"/>
      <c r="CZ17" s="337"/>
      <c r="DA17" s="337"/>
      <c r="DB17" s="337"/>
      <c r="DC17" s="337"/>
      <c r="DD17" s="337"/>
      <c r="DE17" s="4"/>
    </row>
    <row r="18" spans="1:109" ht="18.75">
      <c r="A18" s="337">
        <v>1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>
        <v>2</v>
      </c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55"/>
      <c r="CN18" s="55"/>
      <c r="CO18" s="56"/>
      <c r="CP18" s="337">
        <v>3</v>
      </c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4"/>
    </row>
    <row r="19" spans="1:109" ht="18.75">
      <c r="A19" s="330" t="s">
        <v>99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2"/>
      <c r="CA19" s="333" t="s">
        <v>100</v>
      </c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5"/>
      <c r="CP19" s="333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5"/>
      <c r="DE19" s="4"/>
    </row>
    <row r="20" spans="1:109" ht="58.5" customHeight="1">
      <c r="A20" s="330" t="s">
        <v>101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2"/>
      <c r="CA20" s="333" t="s">
        <v>102</v>
      </c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58"/>
      <c r="CN20" s="58"/>
      <c r="CO20" s="59"/>
      <c r="CP20" s="333"/>
      <c r="CQ20" s="334"/>
      <c r="CR20" s="334"/>
      <c r="CS20" s="334"/>
      <c r="CT20" s="334"/>
      <c r="CU20" s="334"/>
      <c r="CV20" s="334"/>
      <c r="CW20" s="334"/>
      <c r="CX20" s="334"/>
      <c r="CY20" s="334"/>
      <c r="CZ20" s="334"/>
      <c r="DA20" s="334"/>
      <c r="DB20" s="334"/>
      <c r="DC20" s="334"/>
      <c r="DD20" s="335"/>
      <c r="DE20" s="4"/>
    </row>
    <row r="21" spans="1:109" ht="18.75" customHeight="1">
      <c r="A21" s="330" t="s">
        <v>103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2"/>
      <c r="CA21" s="333" t="s">
        <v>104</v>
      </c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5"/>
      <c r="CP21" s="333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5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3" t="s">
        <v>165</v>
      </c>
      <c r="B23" s="33"/>
      <c r="C23" s="32"/>
      <c r="D23" s="32"/>
      <c r="E23" s="32"/>
      <c r="F23" s="32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</row>
    <row r="24" spans="1:109" ht="18.75">
      <c r="A24" s="33" t="s">
        <v>40</v>
      </c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6"/>
      <c r="BB24" s="36"/>
      <c r="BC24" s="36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328" t="s">
        <v>145</v>
      </c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328" t="s">
        <v>233</v>
      </c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"/>
    </row>
    <row r="25" spans="1:109" ht="18.75">
      <c r="A25" s="33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326" t="s">
        <v>7</v>
      </c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327" t="s">
        <v>8</v>
      </c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"/>
    </row>
    <row r="26" spans="1:109" ht="4.5" customHeight="1">
      <c r="A26" s="33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32"/>
    </row>
    <row r="27" spans="1:109" ht="18.75">
      <c r="A27" s="33" t="s">
        <v>143</v>
      </c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67"/>
      <c r="AY27" s="67"/>
      <c r="AZ27" s="67"/>
      <c r="BA27" s="67"/>
      <c r="BB27" s="67"/>
      <c r="BC27" s="36"/>
      <c r="BD27" s="36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36"/>
    </row>
    <row r="28" spans="1:109" ht="18.75">
      <c r="A28" s="33" t="s">
        <v>144</v>
      </c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6"/>
      <c r="BC28" s="36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328" t="s">
        <v>145</v>
      </c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328" t="s">
        <v>146</v>
      </c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8"/>
      <c r="DB28" s="328"/>
      <c r="DC28" s="328"/>
      <c r="DD28" s="328"/>
      <c r="DE28" s="36"/>
    </row>
    <row r="29" spans="1:109" ht="18.75">
      <c r="A29" s="33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69"/>
      <c r="BO29" s="326" t="s">
        <v>7</v>
      </c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327" t="s">
        <v>8</v>
      </c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6"/>
    </row>
    <row r="30" spans="1:109" ht="23.25" customHeight="1">
      <c r="A30" s="33" t="s">
        <v>105</v>
      </c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6"/>
      <c r="BC30" s="36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328" t="s">
        <v>145</v>
      </c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328" t="s">
        <v>232</v>
      </c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6"/>
    </row>
    <row r="31" spans="1:109" ht="18.75">
      <c r="A31" s="33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6"/>
      <c r="BC31" s="36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326" t="s">
        <v>7</v>
      </c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327" t="s">
        <v>8</v>
      </c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6"/>
    </row>
    <row r="32" spans="1:109" ht="18.75" customHeight="1" hidden="1">
      <c r="A32" s="33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6"/>
      <c r="BC32" s="36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36"/>
    </row>
    <row r="33" spans="1:109" ht="18.75">
      <c r="A33" s="33" t="s">
        <v>38</v>
      </c>
      <c r="B33" s="3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6"/>
      <c r="BC33" s="36"/>
      <c r="BD33" s="36"/>
      <c r="BE33" s="68"/>
      <c r="BF33" s="68"/>
      <c r="BG33" s="68"/>
      <c r="BH33" s="68"/>
      <c r="BI33" s="68"/>
      <c r="BJ33" s="68"/>
      <c r="BK33" s="68"/>
      <c r="BL33" s="68"/>
      <c r="BM33" s="68"/>
      <c r="BN33" s="328" t="s">
        <v>145</v>
      </c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328" t="s">
        <v>232</v>
      </c>
      <c r="CM33" s="328"/>
      <c r="CN33" s="328"/>
      <c r="CO33" s="328"/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  <c r="DD33" s="328"/>
      <c r="DE33" s="68"/>
    </row>
    <row r="34" spans="1:109" ht="18.75">
      <c r="A34" s="26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6"/>
      <c r="BC34" s="36"/>
      <c r="BD34" s="36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326" t="s">
        <v>7</v>
      </c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327" t="s">
        <v>8</v>
      </c>
      <c r="CM34" s="327"/>
      <c r="CN34" s="327"/>
      <c r="CO34" s="327"/>
      <c r="CP34" s="327"/>
      <c r="CQ34" s="327"/>
      <c r="CR34" s="327"/>
      <c r="CS34" s="327"/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  <c r="DD34" s="327"/>
      <c r="DE34" s="69"/>
    </row>
    <row r="35" spans="1:109" ht="18.75">
      <c r="A35" s="33" t="s">
        <v>39</v>
      </c>
      <c r="B35" s="33"/>
      <c r="C35" s="32"/>
      <c r="D35" s="32"/>
      <c r="E35" s="32"/>
      <c r="F35" s="32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</row>
    <row r="36" spans="1:109" ht="18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</row>
    <row r="37" spans="1:109" ht="18.75">
      <c r="A37" s="68" t="s">
        <v>201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</row>
    <row r="38" spans="1:109" ht="18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</row>
    <row r="39" spans="1:109" ht="18.75">
      <c r="A39" s="32" t="s">
        <v>106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</row>
  </sheetData>
  <sheetProtection/>
  <mergeCells count="56">
    <mergeCell ref="CF3:DD3"/>
    <mergeCell ref="A4:DD4"/>
    <mergeCell ref="A5:DD5"/>
    <mergeCell ref="A6:DD6"/>
    <mergeCell ref="A8:BZ8"/>
    <mergeCell ref="CA8:CO8"/>
    <mergeCell ref="CP8:DD8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BO29:BZ29"/>
    <mergeCell ref="CL29:DD29"/>
    <mergeCell ref="BN30:BZ30"/>
    <mergeCell ref="CL30:DD30"/>
    <mergeCell ref="BO31:BZ31"/>
    <mergeCell ref="CL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2020-07-22T09:53:01Z</cp:lastPrinted>
  <dcterms:created xsi:type="dcterms:W3CDTF">2010-11-26T07:12:57Z</dcterms:created>
  <dcterms:modified xsi:type="dcterms:W3CDTF">2020-08-18T06:31:18Z</dcterms:modified>
  <cp:category/>
  <cp:version/>
  <cp:contentType/>
  <cp:contentStatus/>
</cp:coreProperties>
</file>