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<sst xmlns="http://schemas.openxmlformats.org/spreadsheetml/2006/main" count="694" uniqueCount="261">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</sst>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3" t="s">
        <v>140</v>
      </c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</row>
    <row r="2" spans="47:108" s="2" customFormat="1" ht="12">
      <c r="AU2" s="150" t="s">
        <v>35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46:108" s="2" customFormat="1" ht="12">
      <c r="AT3" s="125" t="s">
        <v>147</v>
      </c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45:108" s="2" customFormat="1" ht="10.5" customHeight="1">
      <c r="AS4" s="33" t="s">
        <v>142</v>
      </c>
      <c r="AT4" s="73"/>
      <c r="AU4" s="133" t="s">
        <v>161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47:108" s="2" customFormat="1" ht="12">
      <c r="AU5" s="150" t="s">
        <v>162</v>
      </c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47:108" s="2" customFormat="1" ht="12">
      <c r="AU6" s="125" t="s">
        <v>163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52" t="s">
        <v>257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34:108" s="2" customFormat="1" ht="18.75" customHeight="1">
      <c r="AH11" s="151" t="s">
        <v>25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0" t="s">
        <v>260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</row>
    <row r="13" spans="35:108" s="2" customFormat="1" ht="16.5" customHeight="1">
      <c r="AI13" s="132" t="s">
        <v>7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50"/>
      <c r="BU13" s="50"/>
      <c r="BV13" s="50"/>
      <c r="BW13" s="50"/>
      <c r="BX13" s="50"/>
      <c r="BY13" s="132" t="s">
        <v>8</v>
      </c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</row>
    <row r="14" spans="64:101" ht="18.75">
      <c r="BL14" s="34"/>
      <c r="BM14" s="32" t="s">
        <v>2</v>
      </c>
      <c r="BN14" s="135"/>
      <c r="BO14" s="135"/>
      <c r="BP14" s="135"/>
      <c r="BQ14" s="135"/>
      <c r="BR14" s="34" t="s">
        <v>2</v>
      </c>
      <c r="BS14" s="34"/>
      <c r="BT14" s="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6">
        <v>20</v>
      </c>
      <c r="CN14" s="136"/>
      <c r="CO14" s="136"/>
      <c r="CP14" s="136"/>
      <c r="CQ14" s="137" t="s">
        <v>200</v>
      </c>
      <c r="CR14" s="137"/>
      <c r="CS14" s="137"/>
      <c r="CT14" s="137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0" t="s">
        <v>10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26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36:108" ht="15" customHeight="1">
      <c r="AJ23" s="18"/>
      <c r="AK23" s="15"/>
      <c r="AL23" s="140"/>
      <c r="AM23" s="140"/>
      <c r="AN23" s="140"/>
      <c r="AO23" s="140"/>
      <c r="AP23" s="18"/>
      <c r="AQ23" s="18"/>
      <c r="AR23" s="18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41"/>
      <c r="BM23" s="141"/>
      <c r="BN23" s="141"/>
      <c r="BO23" s="142"/>
      <c r="BP23" s="142"/>
      <c r="BQ23" s="142"/>
      <c r="BR23" s="142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26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26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26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29" t="s">
        <v>244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26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26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ht="17.25" customHeight="1">
      <c r="A28" s="4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26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44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47" t="s">
        <v>245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44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20" customFormat="1" ht="21" customHeight="1">
      <c r="A31" s="148" t="s">
        <v>137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s="20" customFormat="1" ht="1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38" t="s">
        <v>246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49" t="s">
        <v>247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43" t="s">
        <v>248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43" t="s">
        <v>249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43" t="s">
        <v>250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</row>
    <row r="49" ht="0.75" customHeight="1"/>
    <row r="50" spans="1:123" ht="18.75" customHeight="1">
      <c r="A50" s="134" t="s">
        <v>167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34" t="s">
        <v>251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34" t="s">
        <v>252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</row>
    <row r="54" spans="1:108" ht="18.75">
      <c r="A54" s="134" t="s">
        <v>253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</row>
    <row r="55" ht="22.5" customHeight="1"/>
  </sheetData>
  <sheetProtection/>
  <mergeCells count="49"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3" t="s">
        <v>107</v>
      </c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ht="18" customHeight="1">
      <c r="A3" s="154" t="s">
        <v>164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5" spans="1:108" s="3" customFormat="1" ht="20.25" customHeight="1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  <c r="BU5" s="155" t="s">
        <v>4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20.25" customHeight="1">
      <c r="A6" s="51"/>
      <c r="B6" s="158" t="s">
        <v>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9"/>
      <c r="BU6" s="160">
        <v>4252919.57</v>
      </c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20.25" customHeight="1">
      <c r="A7" s="52"/>
      <c r="B7" s="163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4"/>
      <c r="BU7" s="165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</row>
    <row r="8" spans="1:108" ht="39.75" customHeight="1">
      <c r="A8" s="53"/>
      <c r="B8" s="158" t="s">
        <v>168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5">
        <v>193401.55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20.25" customHeight="1">
      <c r="A9" s="52"/>
      <c r="B9" s="168" t="s">
        <v>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5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</row>
    <row r="10" spans="1:108" ht="20.25" customHeight="1">
      <c r="A10" s="53"/>
      <c r="B10" s="158" t="s">
        <v>108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9"/>
      <c r="BU10" s="170">
        <v>193401.55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2"/>
    </row>
    <row r="11" spans="1:108" ht="20.25" customHeight="1">
      <c r="A11" s="52"/>
      <c r="B11" s="168" t="s">
        <v>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9"/>
      <c r="BU11" s="170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2"/>
    </row>
    <row r="12" spans="1:108" ht="20.25" customHeight="1">
      <c r="A12" s="53"/>
      <c r="B12" s="158" t="s">
        <v>109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9"/>
      <c r="BU12" s="170">
        <v>4203.01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ht="20.25" customHeight="1">
      <c r="A13" s="53"/>
      <c r="B13" s="158" t="s">
        <v>110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9"/>
      <c r="BU13" s="170">
        <v>143138.7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2"/>
    </row>
    <row r="14" spans="1:108" ht="20.25" customHeight="1">
      <c r="A14" s="54"/>
      <c r="B14" s="168" t="s"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9"/>
      <c r="BU14" s="170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2"/>
    </row>
    <row r="15" spans="1:108" s="3" customFormat="1" ht="18.75">
      <c r="A15" s="53"/>
      <c r="B15" s="158" t="s">
        <v>109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9"/>
      <c r="BU15" s="170">
        <v>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</row>
    <row r="16" spans="1:108" ht="18.75">
      <c r="A16" s="51"/>
      <c r="B16" s="158" t="s">
        <v>36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  <c r="BU16" s="173">
        <v>344434.61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</row>
    <row r="17" spans="1:108" ht="18.75">
      <c r="A17" s="52"/>
      <c r="B17" s="163" t="s">
        <v>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4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8.75">
      <c r="A18" s="53"/>
      <c r="B18" s="158" t="s">
        <v>113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9"/>
      <c r="BU18" s="165">
        <v>344434.61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ht="18.75">
      <c r="A19" s="55"/>
      <c r="B19" s="168" t="s">
        <v>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9"/>
      <c r="BU19" s="165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1:108" ht="18.75">
      <c r="A20" s="53"/>
      <c r="B20" s="158" t="s">
        <v>114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65">
        <v>344434.61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ht="39.75" customHeight="1">
      <c r="A21" s="53"/>
      <c r="B21" s="158" t="s">
        <v>115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70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ht="20.25" customHeight="1">
      <c r="A22" s="55"/>
      <c r="B22" s="176" t="s">
        <v>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/>
      <c r="BU22" s="170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ht="20.25" customHeight="1">
      <c r="A23" s="53"/>
      <c r="B23" s="158" t="s">
        <v>111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70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1:108" ht="20.25" customHeight="1">
      <c r="A24" s="53"/>
      <c r="B24" s="158" t="s">
        <v>112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9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ht="20.25" customHeight="1">
      <c r="A25" s="51"/>
      <c r="B25" s="158" t="s">
        <v>37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73">
        <v>3473.42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5"/>
    </row>
    <row r="26" spans="1:108" ht="20.25" customHeight="1">
      <c r="A26" s="56"/>
      <c r="B26" s="163" t="s">
        <v>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2"/>
    </row>
    <row r="27" spans="1:108" ht="20.25" customHeight="1">
      <c r="A27" s="53"/>
      <c r="B27" s="158" t="s">
        <v>116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70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ht="20.25" customHeight="1">
      <c r="A28" s="53"/>
      <c r="B28" s="158" t="s">
        <v>117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70">
        <v>3473.42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20.25" customHeight="1">
      <c r="A29" s="55"/>
      <c r="B29" s="168" t="s">
        <v>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9"/>
      <c r="BU29" s="165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ht="20.25" customHeight="1">
      <c r="A30" s="53"/>
      <c r="B30" s="158" t="s">
        <v>141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9"/>
      <c r="BU30" s="170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61" sqref="CR61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256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18829689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v>10922370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5605590</v>
      </c>
      <c r="CS11" s="75">
        <v>1351729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/>
      <c r="CS12" s="75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950000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>
        <f>CC14+CR14</f>
        <v>16527960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5">
        <v>10922370</v>
      </c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7"/>
      <c r="CR14" s="74">
        <v>5605590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>
        <v>1351729</v>
      </c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5">
        <v>1351729</v>
      </c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>
        <v>950000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>
        <v>950000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CC21+CR21+CS21+DX21</f>
        <v>19174123.609999996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CC22+CC34+CC47+CC50+CC74+CC75+CC73</f>
        <v>10922370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5">
        <f>CR22+CR34+CR47+CR50+CR74+CR75+CR73</f>
        <v>5916987.369999999</v>
      </c>
      <c r="CS21" s="115">
        <f>CS22+CS34+CS47+CS50+CS74+CS75</f>
        <v>1351729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DX22+DX34+DX50+DX73+DV74</f>
        <v>983037.24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 aca="true" t="shared" si="0" ref="BK22:BK84">CC22+CR22+CS22+DX22</f>
        <v>14190968.78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10856292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5">
        <f>CR23+CR26</f>
        <v>2228008.78</v>
      </c>
      <c r="CS22" s="117">
        <f>CS23+CS26</f>
        <v>1106668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t="shared" si="0"/>
        <v>14190968.78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10856292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17">
        <f>SUM(CR24:CR25)</f>
        <v>2228008.78</v>
      </c>
      <c r="CS23" s="116">
        <f>SUM(CS24:CS25)</f>
        <v>1106668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10899368.46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>
        <v>8338167</v>
      </c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1711220.46</v>
      </c>
      <c r="CS24" s="78">
        <v>849981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3291600.32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>
        <v>2518125</v>
      </c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516788.32</v>
      </c>
      <c r="CS25" s="78">
        <v>256687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21">
        <f t="shared" si="0"/>
        <v>0</v>
      </c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 t="shared" si="0"/>
        <v>768519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17">
        <f>SUM(CR36:CR42)</f>
        <v>765519</v>
      </c>
      <c r="CS34" s="116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21">
        <f t="shared" si="0"/>
        <v>0</v>
      </c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3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255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853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254</v>
      </c>
      <c r="BK37" s="221">
        <f t="shared" si="0"/>
        <v>40000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>
        <v>40000</v>
      </c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14194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14194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5">
        <f>CR49</f>
        <v>0</v>
      </c>
      <c r="CS47" s="117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21">
        <f t="shared" si="0"/>
        <v>0</v>
      </c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 t="shared" si="0"/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 t="shared" si="0"/>
        <v>4177375.83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CC52+CC53+CC54+CC55+CC56+CC60+CC62+CC65</f>
        <v>42999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5">
        <f>CR52+CR53+CR54+CR55+CR56+CR60+CR62+CR65+CR61</f>
        <v>2912059.59</v>
      </c>
      <c r="CS50" s="117">
        <f>CS52+CS53+CS54+CS55+CS56+CS60+CS62+CS65</f>
        <v>242280</v>
      </c>
      <c r="CT50" s="221">
        <f>CT52+CT53+CT54+CT55+CT56+CT60+CT62+CT65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DI52+DI53+DI54+DI55+DI56+DI60+DI62+DI65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DX52+DX53+DX54+DX55+DX56+DX60+DX62+DX65</f>
        <v>980037.24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EM52+EM53+EM54+EM55+EM56+EM60+EM62+EM65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21">
        <f t="shared" si="0"/>
        <v>0</v>
      </c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3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54577.37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54577.37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 t="shared" si="0"/>
        <v>1248819.68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1248819.68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t="shared" si="0"/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0"/>
        <v>1428060.99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18">
        <f>SUM(CR57:CR59)</f>
        <v>785780.99</v>
      </c>
      <c r="CS56" s="118">
        <f>SUM(CS57+CS58+CS59+CS60+CS61)</f>
        <v>242280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0"/>
        <v>618060.99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185780.99</v>
      </c>
      <c r="CS57" s="78">
        <v>32280</v>
      </c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0"/>
        <v>150000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>
        <v>150000</v>
      </c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0"/>
        <v>600000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>
        <v>600000</v>
      </c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0"/>
        <v>349243.55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249243.55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37.5" customHeight="1">
      <c r="A61" s="211" t="s">
        <v>259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3"/>
      <c r="AS61" s="225">
        <v>244</v>
      </c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7"/>
      <c r="BG61" s="113"/>
      <c r="BH61" s="113"/>
      <c r="BI61" s="113"/>
      <c r="BJ61" s="124" t="s">
        <v>258</v>
      </c>
      <c r="BK61" s="221">
        <f t="shared" si="0"/>
        <v>210618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192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4"/>
      <c r="CR61" s="78">
        <v>150618</v>
      </c>
      <c r="CS61" s="78">
        <v>60000</v>
      </c>
      <c r="CT61" s="192"/>
      <c r="CU61" s="193"/>
      <c r="CV61" s="193"/>
      <c r="CW61" s="193"/>
      <c r="CX61" s="193"/>
      <c r="CY61" s="193"/>
      <c r="CZ61" s="193"/>
      <c r="DA61" s="193"/>
      <c r="DB61" s="194"/>
      <c r="DC61" s="78"/>
      <c r="DD61" s="78"/>
      <c r="DE61" s="192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4"/>
      <c r="DV61" s="78"/>
      <c r="DW61" s="78"/>
      <c r="DX61" s="192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4"/>
      <c r="EM61" s="192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4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113">
        <v>310</v>
      </c>
      <c r="BK62" s="221">
        <f t="shared" si="0"/>
        <v>225000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49">
        <f>SUM(CC63:CQ64)</f>
        <v>0</v>
      </c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118">
        <f>SUM(CR63:CR64)</f>
        <v>0</v>
      </c>
      <c r="CS62" s="118">
        <f>SUM(CS63:CS64)</f>
        <v>0</v>
      </c>
      <c r="CT62" s="249">
        <f>SUM(CT63:DF64)</f>
        <v>0</v>
      </c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>
        <f>SUM(DI63:DW64)</f>
        <v>0</v>
      </c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>
        <f>SUM(DX63:EL64)</f>
        <v>225000</v>
      </c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2"/>
      <c r="EM62" s="250">
        <f>SUM(EM63:FA64)</f>
        <v>0</v>
      </c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2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192</v>
      </c>
      <c r="BK63" s="221">
        <f t="shared" si="0"/>
        <v>225000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>
        <v>225000</v>
      </c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8.75">
      <c r="A64" s="211" t="s">
        <v>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6"/>
      <c r="AS64" s="236">
        <v>244</v>
      </c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81" t="s">
        <v>193</v>
      </c>
      <c r="BK64" s="221">
        <f t="shared" si="0"/>
        <v>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78"/>
      <c r="CS64" s="78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4"/>
    </row>
    <row r="65" spans="1:157" s="4" customFormat="1" ht="19.5" customHeight="1">
      <c r="A65" s="211" t="s">
        <v>23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3">
        <v>340</v>
      </c>
      <c r="BK65" s="221">
        <f t="shared" si="0"/>
        <v>721056.24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53">
        <f>SUM(CC66:CQ71)</f>
        <v>42999</v>
      </c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75">
        <f>SUM(CR66:CR71)</f>
        <v>423020</v>
      </c>
      <c r="CS65" s="75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>
        <v>255037.24</v>
      </c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195">
        <f>SUM(EM66:FA71)</f>
        <v>0</v>
      </c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7"/>
    </row>
    <row r="66" spans="1:157" s="4" customFormat="1" ht="19.5" customHeight="1">
      <c r="A66" s="211" t="s">
        <v>211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217</v>
      </c>
      <c r="BK66" s="221">
        <f t="shared" si="0"/>
        <v>3000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3000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212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218</v>
      </c>
      <c r="BK67" s="221">
        <f t="shared" si="0"/>
        <v>346620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325620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21000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219</v>
      </c>
      <c r="BK68" s="221">
        <f t="shared" si="0"/>
        <v>102800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22800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3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220</v>
      </c>
      <c r="BK69" s="221">
        <f t="shared" si="0"/>
        <v>67000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8000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59000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6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222</v>
      </c>
      <c r="BK70" s="221">
        <f t="shared" si="0"/>
        <v>201636.24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>
        <v>42999</v>
      </c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>
        <v>63600</v>
      </c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>
        <v>95037.24</v>
      </c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216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36">
        <v>244</v>
      </c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114" t="s">
        <v>221</v>
      </c>
      <c r="BK71" s="221">
        <f t="shared" si="0"/>
        <v>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78"/>
      <c r="CS71" s="78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113">
        <v>266</v>
      </c>
      <c r="BK72" s="221">
        <f t="shared" si="0"/>
        <v>11400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11400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85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194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112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0"/>
        <v>25479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>
        <v>23079</v>
      </c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2400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4"/>
      <c r="DF73" s="78"/>
      <c r="DG73" s="78"/>
      <c r="DH73" s="78"/>
      <c r="DI73" s="192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4"/>
      <c r="DW73" s="78"/>
      <c r="DX73" s="192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19.5" customHeight="1">
      <c r="A74" s="211" t="s">
        <v>195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3"/>
      <c r="AS74" s="225">
        <v>111</v>
      </c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7"/>
      <c r="BG74" s="113"/>
      <c r="BH74" s="113"/>
      <c r="BI74" s="113"/>
      <c r="BJ74" s="81" t="s">
        <v>199</v>
      </c>
      <c r="BK74" s="221">
        <f t="shared" si="0"/>
        <v>11781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192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4"/>
      <c r="CR74" s="78">
        <v>9000</v>
      </c>
      <c r="CS74" s="78">
        <v>2781</v>
      </c>
      <c r="CT74" s="192"/>
      <c r="CU74" s="193"/>
      <c r="CV74" s="193"/>
      <c r="CW74" s="193"/>
      <c r="CX74" s="193"/>
      <c r="CY74" s="193"/>
      <c r="CZ74" s="193"/>
      <c r="DA74" s="193"/>
      <c r="DB74" s="194"/>
      <c r="DC74" s="78"/>
      <c r="DD74" s="78"/>
      <c r="DE74" s="192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4"/>
      <c r="DV74" s="192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4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37.5" customHeight="1">
      <c r="A75" s="211" t="s">
        <v>43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9"/>
      <c r="AR75" s="60">
        <v>300</v>
      </c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21">
        <f t="shared" si="0"/>
        <v>0</v>
      </c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3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192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4"/>
    </row>
    <row r="76" spans="1:157" s="4" customFormat="1" ht="15" customHeight="1">
      <c r="A76" s="255" t="s">
        <v>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7"/>
      <c r="AR76" s="63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0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</row>
    <row r="77" spans="1:157" s="4" customFormat="1" ht="18.75">
      <c r="A77" s="211" t="s">
        <v>80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310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0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192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320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0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9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</row>
    <row r="79" spans="1:157" s="4" customFormat="1" ht="18.75">
      <c r="A79" s="211" t="s">
        <v>82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0">
        <v>400</v>
      </c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21">
        <f t="shared" si="0"/>
        <v>0</v>
      </c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3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192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4"/>
      <c r="EM79" s="192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4"/>
    </row>
    <row r="80" spans="1:157" s="4" customFormat="1" ht="18.75">
      <c r="A80" s="211" t="s">
        <v>1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3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0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192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410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0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84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420</v>
      </c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81"/>
      <c r="BK82" s="221">
        <f t="shared" si="0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78"/>
      <c r="CS82" s="78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</row>
    <row r="83" spans="1:157" s="4" customFormat="1" ht="18.75">
      <c r="A83" s="211" t="s">
        <v>85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500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0"/>
        <v>344434.61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>
        <v>311397.37</v>
      </c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>
        <v>33037.24</v>
      </c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spans="1:157" s="4" customFormat="1" ht="18.75">
      <c r="A84" s="211" t="s">
        <v>86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9"/>
      <c r="AR84" s="60">
        <v>600</v>
      </c>
      <c r="AS84" s="192" t="s">
        <v>55</v>
      </c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4"/>
      <c r="BJ84" s="78" t="s">
        <v>55</v>
      </c>
      <c r="BK84" s="221">
        <f t="shared" si="0"/>
        <v>0</v>
      </c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3"/>
      <c r="CC84" s="192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4"/>
      <c r="CR84" s="77"/>
      <c r="CS84" s="78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4"/>
      <c r="DI84" s="192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4"/>
      <c r="DX84" s="192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4"/>
      <c r="EM84" s="192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4"/>
    </row>
    <row r="85" ht="10.5" customHeight="1"/>
    <row r="86" spans="1:157" ht="39.75" customHeight="1">
      <c r="A86" s="148" t="s">
        <v>94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8" t="s">
        <v>87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8" t="s">
        <v>95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</row>
  </sheetData>
  <sheetProtection/>
  <mergeCells count="620">
    <mergeCell ref="EM61:FA61"/>
    <mergeCell ref="AS61:BF61"/>
    <mergeCell ref="BK61:CB61"/>
    <mergeCell ref="CT61:DB61"/>
    <mergeCell ref="A61:AQ61"/>
    <mergeCell ref="CC61:CQ61"/>
    <mergeCell ref="DE61:DU61"/>
    <mergeCell ref="DX61:EL61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2">
        <f>CC14</f>
        <v>0</v>
      </c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74">
        <v>4817284</v>
      </c>
      <c r="CS12" s="78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2">
        <f>DX13+DX17</f>
        <v>0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4"/>
      <c r="EM12" s="192">
        <f>EM14</f>
        <v>0</v>
      </c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4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>
        <f>CC14</f>
        <v>0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>
        <f>CR14</f>
        <v>4817284</v>
      </c>
      <c r="CS12" s="75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A78:AQ78"/>
    <mergeCell ref="AS78:BI78"/>
    <mergeCell ref="BK78:CB78"/>
    <mergeCell ref="CC78:CQ78"/>
    <mergeCell ref="CT78:DH78"/>
    <mergeCell ref="DI78:DW78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1:EL81"/>
    <mergeCell ref="EM81:FA81"/>
    <mergeCell ref="A82:AQ82"/>
    <mergeCell ref="AS82:BI82"/>
    <mergeCell ref="BK82:CB82"/>
    <mergeCell ref="CC82:CQ82"/>
    <mergeCell ref="CT82:DH82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A8">
      <selection activeCell="CI15" sqref="CI15:CV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3" t="s">
        <v>120</v>
      </c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</row>
    <row r="3" spans="1:115" s="3" customFormat="1" ht="27" customHeight="1">
      <c r="A3" s="266" t="s">
        <v>201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 t="s">
        <v>47</v>
      </c>
      <c r="AS5" s="178" t="s">
        <v>88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9" t="s">
        <v>150</v>
      </c>
      <c r="BK5" s="179" t="s">
        <v>136</v>
      </c>
      <c r="BL5" s="267" t="s">
        <v>89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</row>
    <row r="6" spans="1:115" ht="1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9"/>
      <c r="BL6" s="311" t="s">
        <v>121</v>
      </c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3"/>
      <c r="CI6" s="180" t="s">
        <v>50</v>
      </c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2"/>
    </row>
    <row r="7" spans="1:115" ht="180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9"/>
      <c r="BK7" s="179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178" t="s">
        <v>123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80" t="s">
        <v>124</v>
      </c>
      <c r="DJ7" s="181"/>
      <c r="DK7" s="182"/>
    </row>
    <row r="8" spans="1:115" ht="116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9"/>
      <c r="BK8" s="179"/>
      <c r="BL8" s="268" t="s">
        <v>202</v>
      </c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70"/>
      <c r="CB8" s="178" t="s">
        <v>203</v>
      </c>
      <c r="CC8" s="178"/>
      <c r="CD8" s="178"/>
      <c r="CE8" s="178"/>
      <c r="CF8" s="178"/>
      <c r="CG8" s="178"/>
      <c r="CH8" s="178" t="s">
        <v>204</v>
      </c>
      <c r="CI8" s="180" t="s">
        <v>205</v>
      </c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2"/>
      <c r="CW8" s="89" t="s">
        <v>206</v>
      </c>
      <c r="CX8" s="178" t="s">
        <v>207</v>
      </c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9"/>
      <c r="BK9" s="179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178"/>
      <c r="CC9" s="178"/>
      <c r="CD9" s="178"/>
      <c r="CE9" s="178"/>
      <c r="CF9" s="178"/>
      <c r="CG9" s="178"/>
      <c r="CH9" s="178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274">
        <v>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109">
        <v>2</v>
      </c>
      <c r="AS10" s="274">
        <v>3</v>
      </c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6"/>
      <c r="BJ10" s="109">
        <v>4</v>
      </c>
      <c r="BK10" s="110">
        <v>5</v>
      </c>
      <c r="BL10" s="274">
        <v>6</v>
      </c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6"/>
      <c r="CB10" s="274">
        <v>7</v>
      </c>
      <c r="CC10" s="275"/>
      <c r="CD10" s="275"/>
      <c r="CE10" s="275"/>
      <c r="CF10" s="275"/>
      <c r="CG10" s="276"/>
      <c r="CH10" s="108">
        <v>8</v>
      </c>
      <c r="CI10" s="277">
        <v>9</v>
      </c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9"/>
      <c r="CW10" s="111">
        <v>10</v>
      </c>
      <c r="CX10" s="280">
        <v>11</v>
      </c>
      <c r="CY10" s="281"/>
      <c r="CZ10" s="281"/>
      <c r="DA10" s="281"/>
      <c r="DB10" s="281"/>
      <c r="DC10" s="281"/>
      <c r="DD10" s="281"/>
      <c r="DE10" s="281"/>
      <c r="DF10" s="281"/>
      <c r="DG10" s="281"/>
      <c r="DH10" s="282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83" t="s">
        <v>138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5"/>
      <c r="AR11" s="107" t="s">
        <v>90</v>
      </c>
      <c r="AS11" s="286" t="s">
        <v>55</v>
      </c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93"/>
      <c r="BK11" s="94"/>
      <c r="BL11" s="289">
        <f>BL12+BL14</f>
        <v>4177375.83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1"/>
      <c r="CB11" s="289">
        <v>2837249</v>
      </c>
      <c r="CC11" s="290"/>
      <c r="CD11" s="290"/>
      <c r="CE11" s="290"/>
      <c r="CF11" s="290"/>
      <c r="CG11" s="291"/>
      <c r="CH11" s="102">
        <v>2837249</v>
      </c>
      <c r="CI11" s="292">
        <f>CI12+CI14</f>
        <v>4177375.83</v>
      </c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4"/>
      <c r="CW11" s="123">
        <f>CB11</f>
        <v>2837249</v>
      </c>
      <c r="CX11" s="295">
        <f>CH11</f>
        <v>2837249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104"/>
      <c r="DJ11" s="104"/>
      <c r="DK11" s="103"/>
    </row>
    <row r="12" spans="1:115" s="4" customFormat="1" ht="75.75" customHeight="1">
      <c r="A12" s="296" t="s">
        <v>91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8"/>
      <c r="AR12" s="107" t="s">
        <v>92</v>
      </c>
      <c r="AS12" s="286" t="s">
        <v>55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8"/>
      <c r="BJ12" s="93"/>
      <c r="BK12" s="94"/>
      <c r="BL12" s="289">
        <v>1094690.11</v>
      </c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/>
      <c r="CC12" s="290"/>
      <c r="CD12" s="290"/>
      <c r="CE12" s="290"/>
      <c r="CF12" s="290"/>
      <c r="CG12" s="291"/>
      <c r="CH12" s="102"/>
      <c r="CI12" s="292">
        <f>BL12</f>
        <v>1094690.11</v>
      </c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4"/>
      <c r="CW12" s="104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104"/>
      <c r="DJ12" s="104"/>
      <c r="DK12" s="104"/>
    </row>
    <row r="13" spans="1:115" s="4" customFormat="1" ht="6.7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8"/>
      <c r="AR13" s="107"/>
      <c r="AS13" s="286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8"/>
      <c r="BJ13" s="93"/>
      <c r="BK13" s="94"/>
      <c r="BL13" s="289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1"/>
      <c r="CB13" s="289"/>
      <c r="CC13" s="290"/>
      <c r="CD13" s="290"/>
      <c r="CE13" s="290"/>
      <c r="CF13" s="290"/>
      <c r="CG13" s="291"/>
      <c r="CH13" s="102"/>
      <c r="CI13" s="289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1"/>
      <c r="CW13" s="104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104"/>
      <c r="DJ13" s="104"/>
      <c r="DK13" s="103"/>
    </row>
    <row r="14" spans="1:115" s="4" customFormat="1" ht="37.5" customHeight="1">
      <c r="A14" s="300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2"/>
      <c r="AR14" s="107" t="s">
        <v>93</v>
      </c>
      <c r="AS14" s="286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8"/>
      <c r="BJ14" s="93"/>
      <c r="BK14" s="94"/>
      <c r="BL14" s="292">
        <v>3082685.72</v>
      </c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4"/>
      <c r="CB14" s="292">
        <f>CB11</f>
        <v>2837249</v>
      </c>
      <c r="CC14" s="293"/>
      <c r="CD14" s="293"/>
      <c r="CE14" s="293"/>
      <c r="CF14" s="293"/>
      <c r="CG14" s="294"/>
      <c r="CH14" s="105">
        <f>CH11</f>
        <v>2837249</v>
      </c>
      <c r="CI14" s="292">
        <v>3082685.72</v>
      </c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4"/>
      <c r="CW14" s="106">
        <f>CB14</f>
        <v>2837249</v>
      </c>
      <c r="CX14" s="295">
        <f>CH14</f>
        <v>2837249</v>
      </c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104"/>
      <c r="DJ14" s="104"/>
      <c r="DK14" s="103"/>
    </row>
    <row r="15" spans="1:115" s="4" customFormat="1" ht="16.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9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96"/>
      <c r="BK15" s="9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8"/>
      <c r="CC15" s="308"/>
      <c r="CD15" s="308"/>
      <c r="CE15" s="308"/>
      <c r="CF15" s="308"/>
      <c r="CG15" s="308"/>
      <c r="CH15" s="9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9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100"/>
      <c r="DJ15" s="100"/>
      <c r="DK15" s="100"/>
    </row>
    <row r="16" spans="1:115" s="4" customFormat="1" ht="33.75" customHeight="1">
      <c r="A16" s="314" t="s">
        <v>240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9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96" t="s">
        <v>241</v>
      </c>
      <c r="BK16" s="9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8"/>
      <c r="CC16" s="308"/>
      <c r="CD16" s="308"/>
      <c r="CE16" s="308"/>
      <c r="CF16" s="308"/>
      <c r="CG16" s="308"/>
      <c r="CH16" s="9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9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100"/>
      <c r="DJ16" s="100"/>
      <c r="DK16" s="100"/>
    </row>
    <row r="17" spans="1:115" s="4" customFormat="1" ht="16.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101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97"/>
      <c r="BK17" s="9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8"/>
      <c r="CC17" s="308"/>
      <c r="CD17" s="308"/>
      <c r="CE17" s="308"/>
      <c r="CF17" s="308"/>
      <c r="CG17" s="308"/>
      <c r="CH17" s="9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9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100"/>
      <c r="DJ17" s="100"/>
      <c r="DK17" s="100"/>
    </row>
    <row r="18" spans="1:115" s="4" customFormat="1" ht="24.75" customHeight="1">
      <c r="A18" s="314" t="s">
        <v>182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9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96"/>
      <c r="BK18" s="9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8"/>
      <c r="CC18" s="308"/>
      <c r="CD18" s="308"/>
      <c r="CE18" s="308"/>
      <c r="CF18" s="308"/>
      <c r="CG18" s="308"/>
      <c r="CH18" s="9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9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100"/>
      <c r="DJ18" s="100"/>
      <c r="DK18" s="100"/>
    </row>
    <row r="19" spans="1:115" s="4" customFormat="1" ht="16.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101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97"/>
      <c r="BK19" s="9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8"/>
      <c r="CC19" s="308"/>
      <c r="CD19" s="308"/>
      <c r="CE19" s="308"/>
      <c r="CF19" s="308"/>
      <c r="CG19" s="308"/>
      <c r="CH19" s="9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9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100"/>
      <c r="DJ19" s="100"/>
      <c r="DK19" s="100"/>
    </row>
    <row r="21" spans="1:115" ht="18.75">
      <c r="A21" s="148" t="s">
        <v>122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8" t="s">
        <v>151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8" t="s">
        <v>152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03" t="s">
        <v>96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</row>
    <row r="28" spans="1:115" ht="18.75">
      <c r="A28" s="303" t="s">
        <v>153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</row>
    <row r="29" spans="1:115" ht="18.75">
      <c r="A29" s="304" t="s">
        <v>154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</row>
    <row r="30" spans="1:115" ht="18.75">
      <c r="A30" s="304" t="s">
        <v>155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</row>
    <row r="31" spans="1:115" ht="18.75">
      <c r="A31" s="304" t="s">
        <v>156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</row>
    <row r="32" spans="1:115" ht="18.75">
      <c r="A32" s="303" t="s">
        <v>157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</row>
    <row r="33" spans="1:115" ht="18.75">
      <c r="A33" s="303" t="s">
        <v>125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</row>
    <row r="34" spans="1:115" ht="18.75">
      <c r="A34" s="303" t="s">
        <v>97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</row>
    <row r="35" spans="1:115" ht="37.5" customHeight="1">
      <c r="A35" s="310" t="s">
        <v>158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</row>
    <row r="36" spans="1:115" ht="35.25" customHeight="1">
      <c r="A36" s="310" t="s">
        <v>159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7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36" t="s">
        <v>133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208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129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8"/>
      <c r="CN9" s="58"/>
      <c r="CO9" s="59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0" t="s">
        <v>85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2"/>
      <c r="CA10" s="323" t="s">
        <v>100</v>
      </c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5"/>
      <c r="CP10" s="323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5"/>
    </row>
    <row r="11" spans="1:108" s="4" customFormat="1" ht="18.75">
      <c r="A11" s="320" t="s">
        <v>86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2"/>
      <c r="CA11" s="323" t="s">
        <v>102</v>
      </c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61"/>
      <c r="CN11" s="61"/>
      <c r="CO11" s="62"/>
      <c r="CP11" s="323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5"/>
    </row>
    <row r="12" spans="1:108" s="4" customFormat="1" ht="18.75">
      <c r="A12" s="320" t="s">
        <v>130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2"/>
      <c r="CA12" s="323" t="s">
        <v>104</v>
      </c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61"/>
      <c r="CN12" s="61"/>
      <c r="CO12" s="62"/>
      <c r="CP12" s="323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5"/>
    </row>
    <row r="13" spans="1:108" s="4" customFormat="1" ht="18.75">
      <c r="A13" s="320" t="s">
        <v>131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3" t="s">
        <v>132</v>
      </c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5"/>
      <c r="CP13" s="323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36" t="s">
        <v>126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9" ht="22.5" customHeight="1">
      <c r="A16" s="326" t="s">
        <v>139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8"/>
      <c r="CN18" s="58"/>
      <c r="CO18" s="59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0" t="s">
        <v>99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3" t="s">
        <v>100</v>
      </c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5"/>
      <c r="CP19" s="323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5"/>
      <c r="DE19" s="4"/>
    </row>
    <row r="20" spans="1:109" ht="58.5" customHeight="1">
      <c r="A20" s="320" t="s">
        <v>101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  <c r="CA20" s="323" t="s">
        <v>102</v>
      </c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61"/>
      <c r="CN20" s="61"/>
      <c r="CO20" s="62"/>
      <c r="CP20" s="323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5"/>
      <c r="DE20" s="4"/>
    </row>
    <row r="21" spans="1:109" ht="18.75" customHeight="1">
      <c r="A21" s="320" t="s">
        <v>103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2"/>
      <c r="CA21" s="323" t="s">
        <v>104</v>
      </c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5"/>
      <c r="CP21" s="323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18" t="s">
        <v>145</v>
      </c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18" t="s">
        <v>242</v>
      </c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16" t="s">
        <v>7</v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17" t="s">
        <v>8</v>
      </c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18" t="s">
        <v>145</v>
      </c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18" t="s">
        <v>146</v>
      </c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16" t="s">
        <v>7</v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17" t="s">
        <v>8</v>
      </c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18" t="s">
        <v>145</v>
      </c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18" t="s">
        <v>241</v>
      </c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16" t="s">
        <v>7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17" t="s">
        <v>8</v>
      </c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18" t="s">
        <v>145</v>
      </c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18" t="s">
        <v>241</v>
      </c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16" t="s">
        <v>7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17" t="s">
        <v>8</v>
      </c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19" t="s">
        <v>243</v>
      </c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2019-06-25T12:54:13Z</cp:lastPrinted>
  <dcterms:created xsi:type="dcterms:W3CDTF">2010-11-26T07:12:57Z</dcterms:created>
  <dcterms:modified xsi:type="dcterms:W3CDTF">2019-09-17T09:21:42Z</dcterms:modified>
  <cp:category/>
  <cp:version/>
  <cp:contentType/>
  <cp:contentStatus/>
</cp:coreProperties>
</file>