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'1'!$A$1:$DD$55</definedName>
    <definedName name="_xlnm.Print_Area" localSheetId="1">'2'!$A$1:$DD$30</definedName>
    <definedName name="_xlnm.Print_Area" localSheetId="2">'3 лист 2019г '!$A$4:$FA$84</definedName>
    <definedName name="_xlnm.Print_Area" localSheetId="5">'4'!$A$1:$DK$19</definedName>
    <definedName name="_xlnm.Print_Area" localSheetId="3">'4 лист 2020 г'!$A$4:$FA$83</definedName>
    <definedName name="_xlnm.Print_Area" localSheetId="6">'5'!$A$2:$DD$40</definedName>
    <definedName name="_xlnm.Print_Area" localSheetId="4">'5 лист 2021  г'!$A$4:$FA$83</definedName>
  </definedNames>
  <calcPr fullCalcOnLoad="1"/>
</workbook>
</file>

<file path=xl/sharedStrings.xml><?xml version="1.0" encoding="utf-8"?>
<sst xmlns="http://schemas.openxmlformats.org/spreadsheetml/2006/main" count="694" uniqueCount="261">
  <si>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</si>
  <si>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</si>
  <si>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</si>
  <si>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</si>
  <si>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</si>
  <si>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</si>
  <si>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</si>
  <si>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</si>
  <si>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</si>
  <si>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</si>
  <si>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</si>
  <si>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</si>
  <si>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</si>
  <si>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</si>
  <si>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</si>
  <si>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</si>
  <si>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</si>
  <si>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</si>
  <si>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</si>
  <si>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</si>
  <si>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</si>
  <si>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</si>
  <si>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</si>
  <si>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</si>
  <si>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</si>
  <si>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</si>
  <si>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</si>
  <si>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</si>
  <si>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</si>
  <si>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</si>
  <si>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</si>
  <si>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</si>
  <si>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</si>
  <si>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</si>
  <si>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</si>
  <si>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</si>
  <si>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</si>
  <si>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</si>
  <si>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</si>
  <si>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</si>
  <si>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</si>
  <si>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</si>
  <si>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</si>
  <si>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</si>
  <si>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</si>
  <si>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</si>
  <si>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</si>
  <si>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</si>
  <si>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</si>
  <si>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</si>
  <si>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</si>
  <si>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</si>
  <si>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</si>
  <si>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</si>
  <si>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</si>
  <si>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</si>
  <si>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</si>
  <si>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</si>
  <si>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</si>
  <si>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</si>
  <si>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</si>
  <si>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</si>
  <si>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</si>
  <si>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</si>
  <si>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</si>
  <si>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</si>
  <si>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</si>
  <si>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</si>
  <si>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</si>
  <si>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</si>
  <si>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</si>
  <si>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</si>
  <si>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</si>
  <si>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</si>
  <si>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</si>
  <si>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</si>
  <si>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</si>
  <si>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</si>
  <si>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</si>
  <si>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</si>
  <si>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</si>
  <si>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</si>
  <si>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</si>
  <si>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</si>
  <si>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</si>
  <si>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</si>
  <si>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</si>
  <si>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</si>
  <si>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</si>
  <si>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</si>
  <si>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</si>
  <si>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</si>
  <si>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</si>
  <si>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</si>
  <si>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</si>
  <si>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</si>
  <si>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</si>
  <si>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</si>
  <si>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</si>
  <si>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</si>
  <si>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</si>
  <si>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</si>
  <si>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</si>
  <si>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</si>
  <si>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</si>
  <si>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</si>
  <si>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</si>
  <si>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</si>
  <si>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</si>
  <si>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</si>
  <si>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</si>
  <si>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</si>
  <si>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</si>
  <si>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</si>
  <si>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</si>
  <si>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</si>
  <si>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</si>
  <si>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</si>
  <si>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</si>
  <si>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</si>
  <si>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</si>
  <si>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</si>
  <si>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</si>
  <si>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</si>
  <si>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</si>
  <si>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</si>
  <si>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</si>
  <si>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</si>
  <si>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</si>
  <si>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</si>
  <si>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</si>
  <si>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</si>
  <si>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</si>
  <si>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</si>
  <si>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</si>
  <si>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</si>
  <si>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</si>
  <si>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</si>
  <si>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</si>
  <si>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</si>
  <si>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</si>
  <si>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</si>
  <si>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</si>
  <si>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</si>
  <si>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</si>
  <si>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</si>
  <si>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</si>
  <si>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</si>
  <si>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</si>
  <si>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</si>
  <si>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</si>
  <si>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</si>
  <si>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</si>
  <si>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</si>
  <si>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</si>
  <si>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</si>
  <si>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</si>
  <si>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</si>
  <si>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</si>
  <si>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</si>
  <si>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</si>
  <si>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</si>
  <si>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</si>
  <si>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</si>
  <si>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</si>
  <si>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</si>
  <si>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</si>
  <si>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</si>
  <si>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</si>
  <si>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</si>
  <si>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</si>
  <si>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</si>
  <si>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</si>
  <si>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</si>
  <si>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</si>
  <si>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</si>
  <si>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</si>
  <si>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</si>
  <si>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</si>
  <si>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</si>
  <si>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</si>
  <si>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</si>
  <si>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Согласовано:</t>
  </si>
  <si>
    <r>
      <t xml:space="preserve">на </t>
    </r>
    <r>
      <rPr>
        <u val="single"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2020-2021 гг</t>
    </r>
    <r>
      <rPr>
        <sz val="14"/>
        <rFont val="Times New Roman"/>
        <family val="1"/>
      </rPr>
      <t xml:space="preserve"> плановый период</t>
    </r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</si>
  <si>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</si>
  <si>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</si>
  <si>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</si>
  <si>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</si>
  <si>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</si>
  <si>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</si>
  <si>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</si>
  <si>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</si>
  <si>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</si>
  <si>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</si>
  <si>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</si>
  <si>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</si>
  <si>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</si>
  <si>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</si>
  <si>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</si>
  <si>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</si>
  <si>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19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</si>
  <si>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</si>
  <si>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</si>
  <si>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</si>
  <si>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</si>
  <si>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</si>
  <si>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2020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</si>
  <si>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 г</t>
    </r>
    <r>
      <rPr>
        <sz val="13"/>
        <rFont val="Times New Roman"/>
        <family val="1"/>
      </rPr>
      <t>.                  2-й год планового период</t>
    </r>
  </si>
  <si>
    <t>на ______________________________________2019г.</t>
  </si>
  <si>
    <t>"_____"___________________2019г.</t>
  </si>
  <si>
    <t>"________" ____________________2019 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</si>
  <si>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</si>
  <si>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</si>
  <si>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</si>
  <si>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</si>
  <si>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</si>
  <si>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</si>
  <si>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</si>
  <si>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</si>
  <si>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</si>
  <si>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</si>
  <si>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</si>
  <si>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</si>
  <si>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</si>
  <si>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</si>
  <si>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</si>
  <si>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</si>
  <si>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</si>
  <si>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</si>
  <si>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</si>
  <si>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</si>
  <si>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t>на 2019г. очередной финансовый год</t>
  </si>
  <si>
    <t>на 2020г. 1-й год планового период</t>
  </si>
  <si>
    <t>на 2021_г. 2-й год планового период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</si>
  <si>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</si>
  <si>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</si>
  <si>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</si>
  <si>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</si>
  <si>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</si>
  <si>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</si>
  <si>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Главный бухгалтер</t>
  </si>
  <si>
    <t>Агапова М.Н.</t>
  </si>
  <si>
    <t>Кочергина Е.А.</t>
  </si>
  <si>
    <t>997-12-19</t>
  </si>
  <si>
    <t>дошкольное образовательное учреждение "Детский сад общеразвивающего вида № 275"</t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</si>
  <si>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</si>
  <si>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</si>
  <si>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</si>
  <si>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</si>
  <si>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</si>
  <si>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</si>
  <si>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t>составления плана:193401,55</t>
  </si>
  <si>
    <t>1.5. Общая балансовая стоимость движимого муниципального имущества на дату 4059518,02</t>
  </si>
  <si>
    <t>составления Плана, в том числе балансовая стоимость особо ценного движимого имущества:143137,70</t>
  </si>
  <si>
    <t>295 (01.04.67)</t>
  </si>
  <si>
    <t>другие экономические санкции</t>
  </si>
  <si>
    <r>
      <t xml:space="preserve">III. Показатели по поступлениям и выплатам муниципального учреждения на МБДОУ "Детский сад №275" г.о.Самара 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</si>
  <si>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 xml:space="preserve">Заместитель руководителя Департамента-руководитель  управления экономического планирования и бухгалтерского учета </t>
  </si>
  <si>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>8 (01.04.60)</t>
    </r>
  </si>
  <si>
    <t>Услуги,работы для целей капитальных вложений</t>
  </si>
  <si>
    <t>Осипов И.Д.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</si>
</sst>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11" fillId="33" borderId="12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 indent="2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0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N54"/>
  <sheetViews>
    <sheetView zoomScale="80" zoomScaleNormal="80" zoomScaleSheetLayoutView="100" workbookViewId="0" topLeftCell="A12">
      <selection activeCell="CA12" sqref="CA12:DD12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2.25390625" style="1" customWidth="1"/>
    <col min="108" max="108" width="0.6171875" style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33" t="s">
        <v>140</v>
      </c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</row>
    <row r="2" spans="47:108" s="2" customFormat="1" ht="12">
      <c r="AU2" s="150" t="s">
        <v>35</v>
      </c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</row>
    <row r="3" spans="46:108" s="2" customFormat="1" ht="12">
      <c r="AT3" s="125" t="s">
        <v>147</v>
      </c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</row>
    <row r="4" spans="45:108" s="2" customFormat="1" ht="10.5" customHeight="1">
      <c r="AS4" s="33" t="s">
        <v>142</v>
      </c>
      <c r="AT4" s="73"/>
      <c r="AU4" s="133" t="s">
        <v>161</v>
      </c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47:108" s="2" customFormat="1" ht="12">
      <c r="AU5" s="150" t="s">
        <v>162</v>
      </c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</row>
    <row r="6" spans="47:108" s="2" customFormat="1" ht="12">
      <c r="AU6" s="125" t="s">
        <v>163</v>
      </c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31" t="s">
        <v>9</v>
      </c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34:108" ht="42" customHeight="1">
      <c r="AH10" s="152" t="s">
        <v>257</v>
      </c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</row>
    <row r="11" spans="34:108" s="2" customFormat="1" ht="18.75" customHeight="1">
      <c r="AH11" s="151" t="s">
        <v>25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</row>
    <row r="12" spans="34:108" ht="18.75">
      <c r="AH12" s="1" t="s">
        <v>148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30" t="s">
        <v>260</v>
      </c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</row>
    <row r="13" spans="35:108" s="2" customFormat="1" ht="16.5" customHeight="1">
      <c r="AI13" s="132" t="s">
        <v>7</v>
      </c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50"/>
      <c r="BU13" s="50"/>
      <c r="BV13" s="50"/>
      <c r="BW13" s="50"/>
      <c r="BX13" s="50"/>
      <c r="BY13" s="132" t="s">
        <v>8</v>
      </c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</row>
    <row r="14" spans="64:101" ht="18.75">
      <c r="BL14" s="34"/>
      <c r="BM14" s="32" t="s">
        <v>2</v>
      </c>
      <c r="BN14" s="135"/>
      <c r="BO14" s="135"/>
      <c r="BP14" s="135"/>
      <c r="BQ14" s="135"/>
      <c r="BR14" s="34" t="s">
        <v>2</v>
      </c>
      <c r="BS14" s="34"/>
      <c r="BT14" s="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6">
        <v>20</v>
      </c>
      <c r="CN14" s="136"/>
      <c r="CO14" s="136"/>
      <c r="CP14" s="136"/>
      <c r="CQ14" s="137" t="s">
        <v>200</v>
      </c>
      <c r="CR14" s="137"/>
      <c r="CS14" s="137"/>
      <c r="CT14" s="137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31" t="s">
        <v>149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39"/>
      <c r="FM17" s="139"/>
      <c r="FN17" s="139"/>
      <c r="FO17" s="139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1" t="s">
        <v>183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 t="s">
        <v>30</v>
      </c>
      <c r="BB18" s="131"/>
      <c r="BC18" s="131"/>
      <c r="BD18" s="131"/>
      <c r="BE18" s="131"/>
      <c r="BF18" s="131" t="s">
        <v>46</v>
      </c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</row>
    <row r="19" spans="26:92" ht="19.5" customHeight="1">
      <c r="Z19" s="131" t="s">
        <v>210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30" t="s">
        <v>10</v>
      </c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26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8"/>
    </row>
    <row r="23" spans="36:108" ht="15" customHeight="1">
      <c r="AJ23" s="18"/>
      <c r="AK23" s="15"/>
      <c r="AL23" s="140"/>
      <c r="AM23" s="140"/>
      <c r="AN23" s="140"/>
      <c r="AO23" s="140"/>
      <c r="AP23" s="18"/>
      <c r="AQ23" s="18"/>
      <c r="AR23" s="18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1"/>
      <c r="BL23" s="141"/>
      <c r="BM23" s="141"/>
      <c r="BN23" s="141"/>
      <c r="BO23" s="142"/>
      <c r="BP23" s="142"/>
      <c r="BQ23" s="142"/>
      <c r="BR23" s="142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26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26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26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29" t="s">
        <v>244</v>
      </c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26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" customHeight="1">
      <c r="A27" s="35" t="s">
        <v>173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26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1:108" ht="17.25" customHeight="1">
      <c r="A28" s="4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26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44:108" ht="21" customHeight="1" hidden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44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6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H30" s="147" t="s">
        <v>245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44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6"/>
    </row>
    <row r="31" spans="1:108" s="20" customFormat="1" ht="21" customHeight="1">
      <c r="A31" s="148" t="s">
        <v>137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44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6"/>
    </row>
    <row r="32" spans="1:108" s="20" customFormat="1" ht="1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 hidden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7"/>
      <c r="AO34" s="47"/>
      <c r="AP34" s="47"/>
      <c r="AQ34" s="47"/>
      <c r="AR34" s="47"/>
      <c r="AS34" s="6"/>
      <c r="AT34" s="138" t="s">
        <v>246</v>
      </c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" customHeight="1">
      <c r="A35" s="35" t="s">
        <v>42</v>
      </c>
      <c r="B35" s="3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 hidden="1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" customHeight="1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30.75" customHeight="1">
      <c r="A38" s="35" t="s">
        <v>45</v>
      </c>
      <c r="B38" s="34"/>
      <c r="C38" s="34" t="s">
        <v>171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172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6"/>
      <c r="AT38" s="149" t="s">
        <v>247</v>
      </c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 hidden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0.75" customHeight="1"/>
    <row r="41" spans="1:108" s="3" customFormat="1" ht="18.75" customHeight="1">
      <c r="A41" s="131" t="s">
        <v>166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</row>
    <row r="42" spans="1:108" s="3" customFormat="1" ht="0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8" t="s">
        <v>174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91.5" customHeight="1">
      <c r="A44" s="143" t="s">
        <v>248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</row>
    <row r="45" spans="1:108" ht="18.75">
      <c r="A45" s="48" t="s">
        <v>175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0" customHeight="1">
      <c r="A46" s="143" t="s">
        <v>249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</row>
    <row r="47" spans="1:108" ht="18.75">
      <c r="A47" s="4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5" customHeight="1">
      <c r="A48" s="143" t="s">
        <v>250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</row>
    <row r="49" ht="0.75" customHeight="1"/>
    <row r="50" spans="1:123" ht="18.75" customHeight="1">
      <c r="A50" s="134" t="s">
        <v>167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34" t="s">
        <v>251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48"/>
      <c r="DA51" s="48"/>
      <c r="DB51" s="48"/>
      <c r="DC51" s="48"/>
      <c r="DD51" s="48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.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34" t="s">
        <v>252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</row>
    <row r="54" spans="1:108" ht="18.75">
      <c r="A54" s="134" t="s">
        <v>253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</row>
    <row r="55" ht="22.5" customHeight="1"/>
  </sheetData>
  <sheetProtection/>
  <mergeCells count="49"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44:DD44"/>
    <mergeCell ref="A46:DD46"/>
    <mergeCell ref="A48:DD48"/>
    <mergeCell ref="A50:DD50"/>
    <mergeCell ref="CO29:DD29"/>
    <mergeCell ref="AH30:BV30"/>
    <mergeCell ref="CO30:DD30"/>
    <mergeCell ref="A31:AZ32"/>
    <mergeCell ref="CO31:DD31"/>
    <mergeCell ref="AT38:CO38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A51:CY51"/>
    <mergeCell ref="A53:DD53"/>
    <mergeCell ref="BN14:BQ14"/>
    <mergeCell ref="BU14:CL14"/>
    <mergeCell ref="CM14:CP14"/>
    <mergeCell ref="CQ14:CT14"/>
    <mergeCell ref="AT34:CM35"/>
    <mergeCell ref="CO26:DD26"/>
    <mergeCell ref="CO27:DD27"/>
    <mergeCell ref="CO28:DD28"/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</mergeCells>
  <printOptions/>
  <pageMargins left="0.51" right="0.12" top="0.5905511811023623" bottom="0.3937007874015748" header="0.1968503937007874" footer="0.1968503937007874"/>
  <pageSetup fitToWidth="0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zoomScale="80" zoomScaleNormal="80" zoomScaleSheetLayoutView="100" workbookViewId="0" topLeftCell="A16">
      <selection activeCell="BU21" sqref="BU21:DD21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53" t="s">
        <v>107</v>
      </c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</row>
    <row r="3" spans="1:108" ht="18" customHeight="1">
      <c r="A3" s="154" t="s">
        <v>164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</row>
    <row r="5" spans="1:108" s="3" customFormat="1" ht="20.25" customHeight="1">
      <c r="A5" s="155" t="s">
        <v>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7"/>
      <c r="BU5" s="155" t="s">
        <v>4</v>
      </c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7"/>
    </row>
    <row r="6" spans="1:108" ht="20.25" customHeight="1">
      <c r="A6" s="51"/>
      <c r="B6" s="158" t="s">
        <v>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9"/>
      <c r="BU6" s="160">
        <v>4252919.57</v>
      </c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2"/>
    </row>
    <row r="7" spans="1:108" ht="20.25" customHeight="1">
      <c r="A7" s="52"/>
      <c r="B7" s="163" t="s">
        <v>1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4"/>
      <c r="BU7" s="165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</row>
    <row r="8" spans="1:108" ht="39.75" customHeight="1">
      <c r="A8" s="53"/>
      <c r="B8" s="158" t="s">
        <v>168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9"/>
      <c r="BU8" s="165">
        <v>193401.55</v>
      </c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7"/>
    </row>
    <row r="9" spans="1:108" ht="20.25" customHeight="1">
      <c r="A9" s="52"/>
      <c r="B9" s="168" t="s">
        <v>6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9"/>
      <c r="BU9" s="165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7"/>
    </row>
    <row r="10" spans="1:108" ht="20.25" customHeight="1">
      <c r="A10" s="53"/>
      <c r="B10" s="158" t="s">
        <v>108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9"/>
      <c r="BU10" s="170">
        <v>193401.55</v>
      </c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2"/>
    </row>
    <row r="11" spans="1:108" ht="20.25" customHeight="1">
      <c r="A11" s="52"/>
      <c r="B11" s="168" t="s">
        <v>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9"/>
      <c r="BU11" s="170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2"/>
    </row>
    <row r="12" spans="1:108" ht="20.25" customHeight="1">
      <c r="A12" s="53"/>
      <c r="B12" s="158" t="s">
        <v>109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9"/>
      <c r="BU12" s="170">
        <v>4203.01</v>
      </c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2"/>
    </row>
    <row r="13" spans="1:108" ht="20.25" customHeight="1">
      <c r="A13" s="53"/>
      <c r="B13" s="158" t="s">
        <v>110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9"/>
      <c r="BU13" s="170">
        <v>143138.7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2"/>
    </row>
    <row r="14" spans="1:108" ht="20.25" customHeight="1">
      <c r="A14" s="54"/>
      <c r="B14" s="168" t="s">
        <v>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9"/>
      <c r="BU14" s="170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2"/>
    </row>
    <row r="15" spans="1:108" s="3" customFormat="1" ht="18.75">
      <c r="A15" s="53"/>
      <c r="B15" s="158" t="s">
        <v>109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9"/>
      <c r="BU15" s="170">
        <v>0</v>
      </c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2"/>
    </row>
    <row r="16" spans="1:108" ht="18.75">
      <c r="A16" s="51"/>
      <c r="B16" s="158" t="s">
        <v>36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9"/>
      <c r="BU16" s="173">
        <v>344434.61</v>
      </c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5"/>
    </row>
    <row r="17" spans="1:108" ht="18.75">
      <c r="A17" s="52"/>
      <c r="B17" s="163" t="s">
        <v>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4"/>
      <c r="BU17" s="170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2"/>
    </row>
    <row r="18" spans="1:108" ht="18.75">
      <c r="A18" s="53"/>
      <c r="B18" s="158" t="s">
        <v>113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9"/>
      <c r="BU18" s="165">
        <v>344434.61</v>
      </c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7"/>
    </row>
    <row r="19" spans="1:108" ht="18.75">
      <c r="A19" s="55"/>
      <c r="B19" s="168" t="s">
        <v>6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9"/>
      <c r="BU19" s="165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7"/>
    </row>
    <row r="20" spans="1:108" ht="18.75">
      <c r="A20" s="53"/>
      <c r="B20" s="158" t="s">
        <v>114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9"/>
      <c r="BU20" s="165">
        <v>344434.61</v>
      </c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7"/>
    </row>
    <row r="21" spans="1:108" ht="39.75" customHeight="1">
      <c r="A21" s="53"/>
      <c r="B21" s="158" t="s">
        <v>115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  <c r="BU21" s="170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2"/>
    </row>
    <row r="22" spans="1:108" ht="20.25" customHeight="1">
      <c r="A22" s="55"/>
      <c r="B22" s="176" t="s">
        <v>6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7"/>
      <c r="BU22" s="170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2"/>
    </row>
    <row r="23" spans="1:108" ht="20.25" customHeight="1">
      <c r="A23" s="53"/>
      <c r="B23" s="158" t="s">
        <v>111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9"/>
      <c r="BU23" s="170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2"/>
    </row>
    <row r="24" spans="1:108" ht="20.25" customHeight="1">
      <c r="A24" s="53"/>
      <c r="B24" s="158" t="s">
        <v>112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9"/>
      <c r="BU24" s="170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2"/>
    </row>
    <row r="25" spans="1:108" ht="20.25" customHeight="1">
      <c r="A25" s="51"/>
      <c r="B25" s="158" t="s">
        <v>37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9"/>
      <c r="BU25" s="173">
        <v>3473.42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5"/>
    </row>
    <row r="26" spans="1:108" ht="20.25" customHeight="1">
      <c r="A26" s="56"/>
      <c r="B26" s="163" t="s">
        <v>1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4"/>
      <c r="BU26" s="170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2"/>
    </row>
    <row r="27" spans="1:108" ht="20.25" customHeight="1">
      <c r="A27" s="53"/>
      <c r="B27" s="158" t="s">
        <v>116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9"/>
      <c r="BU27" s="170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2"/>
    </row>
    <row r="28" spans="1:108" ht="20.25" customHeight="1">
      <c r="A28" s="53"/>
      <c r="B28" s="158" t="s">
        <v>117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9"/>
      <c r="BU28" s="170">
        <v>3473.42</v>
      </c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2"/>
    </row>
    <row r="29" spans="1:108" ht="20.25" customHeight="1">
      <c r="A29" s="55"/>
      <c r="B29" s="168" t="s">
        <v>6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9"/>
      <c r="BU29" s="165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7"/>
    </row>
    <row r="30" spans="1:108" ht="20.25" customHeight="1">
      <c r="A30" s="53"/>
      <c r="B30" s="158" t="s">
        <v>141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9"/>
      <c r="BU30" s="170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2"/>
    </row>
  </sheetData>
  <sheetProtection/>
  <mergeCells count="54"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CF2:DD2"/>
    <mergeCell ref="A3:DD3"/>
    <mergeCell ref="A5:BT5"/>
    <mergeCell ref="BU5:DD5"/>
    <mergeCell ref="B6:BT6"/>
    <mergeCell ref="BU6:DD6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90"/>
  <sheetViews>
    <sheetView zoomScale="80" zoomScaleNormal="80" zoomScaleSheetLayoutView="100" workbookViewId="0" topLeftCell="A4">
      <pane xSplit="62" ySplit="7" topLeftCell="BK7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S26" sqref="CS26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256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19065920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v>10922370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5753190</v>
      </c>
      <c r="CS11" s="75">
        <v>1440360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5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7"/>
      <c r="CR12" s="74"/>
      <c r="CS12" s="75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5">
        <f>DX13+DX17</f>
        <v>950000</v>
      </c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7"/>
      <c r="EM12" s="195">
        <f>EM14</f>
        <v>0</v>
      </c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7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>
        <f>CC14+CR14</f>
        <v>16675560</v>
      </c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5">
        <v>10922370</v>
      </c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7"/>
      <c r="CR14" s="74">
        <v>5753190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>
        <v>1440360</v>
      </c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5">
        <v>1440360</v>
      </c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>
        <v>950000</v>
      </c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>
        <v>950000</v>
      </c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CC21+CR21+CS21+DX21</f>
        <v>19409873.609999996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CC22+CC34+CC47+CC50+CC74+CC75+CC73</f>
        <v>10922370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5">
        <f>CR22+CR34+CR47+CR50+CR74+CR75+CR73</f>
        <v>6064587.369999999</v>
      </c>
      <c r="CS21" s="115">
        <f>CS22+CS34+CS47+CS50+CS74+CS75</f>
        <v>1439879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DX22+DX34+DX50+DX73+DV74</f>
        <v>983037.24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 aca="true" t="shared" si="0" ref="BK22:BK84">CC22+CR22+CS22+DX22</f>
        <v>14279118.78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10856292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5">
        <f>CR23+CR26</f>
        <v>2228008.78</v>
      </c>
      <c r="CS22" s="117">
        <f>CS23+CS26</f>
        <v>1194818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t="shared" si="0"/>
        <v>14279118.78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10856292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17">
        <f>SUM(CR24:CR25)</f>
        <v>2228008.78</v>
      </c>
      <c r="CS23" s="116">
        <f>SUM(CS24:CS25)</f>
        <v>1194818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10967067.46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>
        <v>8338167</v>
      </c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1711220.46</v>
      </c>
      <c r="CS24" s="78">
        <v>917680</v>
      </c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3312051.32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>
        <v>2518125</v>
      </c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516788.32</v>
      </c>
      <c r="CS25" s="78">
        <v>277138</v>
      </c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21">
        <f t="shared" si="0"/>
        <v>0</v>
      </c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3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 t="shared" si="0"/>
        <v>768519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17">
        <f>SUM(CR36:CR42)</f>
        <v>765519</v>
      </c>
      <c r="CS34" s="116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21">
        <f t="shared" si="0"/>
        <v>0</v>
      </c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3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255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853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254</v>
      </c>
      <c r="BK37" s="221">
        <f t="shared" si="0"/>
        <v>40000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>
        <v>40000</v>
      </c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14194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14194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5">
        <f>CR49</f>
        <v>0</v>
      </c>
      <c r="CS47" s="117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21">
        <f t="shared" si="0"/>
        <v>0</v>
      </c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3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 t="shared" si="0"/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 t="shared" si="0"/>
        <v>4324975.83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CC52+CC53+CC54+CC55+CC56+CC60+CC62+CC65</f>
        <v>42999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5">
        <f>CR52+CR53+CR54+CR55+CR56+CR60+CR62+CR65+CR61</f>
        <v>3059659.59</v>
      </c>
      <c r="CS50" s="117">
        <f>CS52+CS53+CS54+CS55+CS56+CS60+CS62+CS65</f>
        <v>242280</v>
      </c>
      <c r="CT50" s="221">
        <f>CT52+CT53+CT54+CT55+CT56+CT60+CT62+CT65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DI52+DI53+DI54+DI55+DI56+DI60+DI62+DI65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DX52+DX53+DX54+DX55+DX56+DX60+DX62+DX65</f>
        <v>980037.24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EM52+EM53+EM54+EM55+EM56+EM60+EM62+EM65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21">
        <f t="shared" si="0"/>
        <v>0</v>
      </c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3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54577.37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54577.37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 t="shared" si="0"/>
        <v>1248819.68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1248819.68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t="shared" si="0"/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0"/>
        <v>1428060.99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18">
        <f>SUM(CR57:CR59)</f>
        <v>785780.99</v>
      </c>
      <c r="CS56" s="118">
        <f>SUM(CS57+CS58+CS59+CS60+CS61)</f>
        <v>242280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0"/>
        <v>618060.99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185780.99</v>
      </c>
      <c r="CS57" s="78">
        <v>32280</v>
      </c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235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0"/>
        <v>150000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>
        <v>150000</v>
      </c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234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0"/>
        <v>600000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>
        <v>600000</v>
      </c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0"/>
        <v>496843.55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396843.55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37.5" customHeight="1">
      <c r="A61" s="211" t="s">
        <v>259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3"/>
      <c r="AS61" s="225">
        <v>244</v>
      </c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7"/>
      <c r="BG61" s="113"/>
      <c r="BH61" s="113"/>
      <c r="BI61" s="113"/>
      <c r="BJ61" s="124" t="s">
        <v>258</v>
      </c>
      <c r="BK61" s="221">
        <f t="shared" si="0"/>
        <v>210618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192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4"/>
      <c r="CR61" s="78">
        <v>150618</v>
      </c>
      <c r="CS61" s="78">
        <v>60000</v>
      </c>
      <c r="CT61" s="192"/>
      <c r="CU61" s="193"/>
      <c r="CV61" s="193"/>
      <c r="CW61" s="193"/>
      <c r="CX61" s="193"/>
      <c r="CY61" s="193"/>
      <c r="CZ61" s="193"/>
      <c r="DA61" s="193"/>
      <c r="DB61" s="194"/>
      <c r="DC61" s="78"/>
      <c r="DD61" s="78"/>
      <c r="DE61" s="192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4"/>
      <c r="DV61" s="78"/>
      <c r="DW61" s="78"/>
      <c r="DX61" s="192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4"/>
      <c r="EM61" s="192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4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113">
        <v>310</v>
      </c>
      <c r="BK62" s="221">
        <f t="shared" si="0"/>
        <v>225000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49">
        <f>SUM(CC63:CQ64)</f>
        <v>0</v>
      </c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118">
        <f>SUM(CR63:CR64)</f>
        <v>0</v>
      </c>
      <c r="CS62" s="118">
        <f>SUM(CS63:CS64)</f>
        <v>0</v>
      </c>
      <c r="CT62" s="249">
        <f>SUM(CT63:DF64)</f>
        <v>0</v>
      </c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>
        <f>SUM(DI63:DW64)</f>
        <v>0</v>
      </c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50">
        <f>SUM(DX63:EL64)</f>
        <v>225000</v>
      </c>
      <c r="DY62" s="251"/>
      <c r="DZ62" s="251"/>
      <c r="EA62" s="251"/>
      <c r="EB62" s="251"/>
      <c r="EC62" s="251"/>
      <c r="ED62" s="251"/>
      <c r="EE62" s="251"/>
      <c r="EF62" s="251"/>
      <c r="EG62" s="251"/>
      <c r="EH62" s="251"/>
      <c r="EI62" s="251"/>
      <c r="EJ62" s="251"/>
      <c r="EK62" s="251"/>
      <c r="EL62" s="252"/>
      <c r="EM62" s="250">
        <f>SUM(EM63:FA64)</f>
        <v>0</v>
      </c>
      <c r="EN62" s="251"/>
      <c r="EO62" s="251"/>
      <c r="EP62" s="251"/>
      <c r="EQ62" s="251"/>
      <c r="ER62" s="251"/>
      <c r="ES62" s="251"/>
      <c r="ET62" s="251"/>
      <c r="EU62" s="251"/>
      <c r="EV62" s="251"/>
      <c r="EW62" s="251"/>
      <c r="EX62" s="251"/>
      <c r="EY62" s="251"/>
      <c r="EZ62" s="251"/>
      <c r="FA62" s="252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192</v>
      </c>
      <c r="BK63" s="221">
        <f t="shared" si="0"/>
        <v>225000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>
        <v>225000</v>
      </c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8.75">
      <c r="A64" s="211" t="s">
        <v>22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6"/>
      <c r="AS64" s="236">
        <v>244</v>
      </c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81" t="s">
        <v>193</v>
      </c>
      <c r="BK64" s="221">
        <f t="shared" si="0"/>
        <v>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78"/>
      <c r="CS64" s="78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192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4"/>
    </row>
    <row r="65" spans="1:157" s="4" customFormat="1" ht="19.5" customHeight="1">
      <c r="A65" s="211" t="s">
        <v>23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3">
        <v>340</v>
      </c>
      <c r="BK65" s="221">
        <f t="shared" si="0"/>
        <v>721056.24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53">
        <f>SUM(CC66:CQ71)</f>
        <v>42999</v>
      </c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75">
        <f>SUM(CR66:CR71)</f>
        <v>423020</v>
      </c>
      <c r="CS65" s="75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253"/>
      <c r="DX65" s="253">
        <v>255037.24</v>
      </c>
      <c r="DY65" s="253"/>
      <c r="DZ65" s="253"/>
      <c r="EA65" s="253"/>
      <c r="EB65" s="253"/>
      <c r="EC65" s="253"/>
      <c r="ED65" s="253"/>
      <c r="EE65" s="253"/>
      <c r="EF65" s="253"/>
      <c r="EG65" s="253"/>
      <c r="EH65" s="253"/>
      <c r="EI65" s="253"/>
      <c r="EJ65" s="253"/>
      <c r="EK65" s="253"/>
      <c r="EL65" s="253"/>
      <c r="EM65" s="195">
        <f>SUM(EM66:FA71)</f>
        <v>0</v>
      </c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7"/>
    </row>
    <row r="66" spans="1:157" s="4" customFormat="1" ht="19.5" customHeight="1">
      <c r="A66" s="211" t="s">
        <v>211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217</v>
      </c>
      <c r="BK66" s="221">
        <f t="shared" si="0"/>
        <v>3000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3000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212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218</v>
      </c>
      <c r="BK67" s="221">
        <f t="shared" si="0"/>
        <v>346620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325620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21000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213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219</v>
      </c>
      <c r="BK68" s="221">
        <f t="shared" si="0"/>
        <v>102800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22800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214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3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220</v>
      </c>
      <c r="BK69" s="221">
        <f t="shared" si="0"/>
        <v>67000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8000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59000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215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6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222</v>
      </c>
      <c r="BK70" s="221">
        <f t="shared" si="0"/>
        <v>201636.24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>
        <v>42999</v>
      </c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>
        <v>63600</v>
      </c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>
        <v>95037.24</v>
      </c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216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36">
        <v>244</v>
      </c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114" t="s">
        <v>221</v>
      </c>
      <c r="BK71" s="221">
        <f t="shared" si="0"/>
        <v>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78"/>
      <c r="CS71" s="78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16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113">
        <v>266</v>
      </c>
      <c r="BK72" s="221">
        <f t="shared" si="0"/>
        <v>11400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11400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85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194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112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0"/>
        <v>25479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>
        <v>23079</v>
      </c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2400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4"/>
      <c r="DF73" s="78"/>
      <c r="DG73" s="78"/>
      <c r="DH73" s="78"/>
      <c r="DI73" s="192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4"/>
      <c r="DW73" s="78"/>
      <c r="DX73" s="192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19.5" customHeight="1">
      <c r="A74" s="211" t="s">
        <v>195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3"/>
      <c r="AS74" s="225">
        <v>111</v>
      </c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7"/>
      <c r="BG74" s="113"/>
      <c r="BH74" s="113"/>
      <c r="BI74" s="113"/>
      <c r="BJ74" s="81" t="s">
        <v>199</v>
      </c>
      <c r="BK74" s="221">
        <f t="shared" si="0"/>
        <v>11781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192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4"/>
      <c r="CR74" s="78">
        <v>9000</v>
      </c>
      <c r="CS74" s="78">
        <v>2781</v>
      </c>
      <c r="CT74" s="192"/>
      <c r="CU74" s="193"/>
      <c r="CV74" s="193"/>
      <c r="CW74" s="193"/>
      <c r="CX74" s="193"/>
      <c r="CY74" s="193"/>
      <c r="CZ74" s="193"/>
      <c r="DA74" s="193"/>
      <c r="DB74" s="194"/>
      <c r="DC74" s="78"/>
      <c r="DD74" s="78"/>
      <c r="DE74" s="192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4"/>
      <c r="DV74" s="192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4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37.5" customHeight="1">
      <c r="A75" s="211" t="s">
        <v>43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9"/>
      <c r="AR75" s="60">
        <v>300</v>
      </c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21">
        <f t="shared" si="0"/>
        <v>0</v>
      </c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3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192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4"/>
    </row>
    <row r="76" spans="1:157" s="4" customFormat="1" ht="15" customHeight="1">
      <c r="A76" s="255" t="s">
        <v>1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7"/>
      <c r="AR76" s="63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0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207"/>
      <c r="DX76" s="258"/>
      <c r="DY76" s="258"/>
      <c r="DZ76" s="258"/>
      <c r="EA76" s="258"/>
      <c r="EB76" s="258"/>
      <c r="EC76" s="258"/>
      <c r="ED76" s="258"/>
      <c r="EE76" s="258"/>
      <c r="EF76" s="258"/>
      <c r="EG76" s="258"/>
      <c r="EH76" s="258"/>
      <c r="EI76" s="258"/>
      <c r="EJ76" s="258"/>
      <c r="EK76" s="258"/>
      <c r="EL76" s="258"/>
      <c r="EM76" s="258"/>
      <c r="EN76" s="258"/>
      <c r="EO76" s="258"/>
      <c r="EP76" s="258"/>
      <c r="EQ76" s="258"/>
      <c r="ER76" s="258"/>
      <c r="ES76" s="258"/>
      <c r="ET76" s="258"/>
      <c r="EU76" s="258"/>
      <c r="EV76" s="258"/>
      <c r="EW76" s="258"/>
      <c r="EX76" s="258"/>
      <c r="EY76" s="258"/>
      <c r="EZ76" s="258"/>
      <c r="FA76" s="258"/>
    </row>
    <row r="77" spans="1:157" s="4" customFormat="1" ht="18.75">
      <c r="A77" s="211" t="s">
        <v>80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310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0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192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81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320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0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58"/>
      <c r="DJ78" s="258"/>
      <c r="DK78" s="258"/>
      <c r="DL78" s="258"/>
      <c r="DM78" s="258"/>
      <c r="DN78" s="258"/>
      <c r="DO78" s="258"/>
      <c r="DP78" s="258"/>
      <c r="DQ78" s="258"/>
      <c r="DR78" s="258"/>
      <c r="DS78" s="258"/>
      <c r="DT78" s="258"/>
      <c r="DU78" s="258"/>
      <c r="DV78" s="258"/>
      <c r="DW78" s="259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</row>
    <row r="79" spans="1:157" s="4" customFormat="1" ht="18.75">
      <c r="A79" s="211" t="s">
        <v>82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0">
        <v>400</v>
      </c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21">
        <f t="shared" si="0"/>
        <v>0</v>
      </c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3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192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4"/>
      <c r="EM79" s="192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4"/>
    </row>
    <row r="80" spans="1:157" s="4" customFormat="1" ht="18.75">
      <c r="A80" s="211" t="s">
        <v>1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3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0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192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83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410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0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84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420</v>
      </c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81"/>
      <c r="BK82" s="221">
        <f t="shared" si="0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78"/>
      <c r="CS82" s="78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</row>
    <row r="83" spans="1:157" s="4" customFormat="1" ht="18.75">
      <c r="A83" s="211" t="s">
        <v>85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500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0"/>
        <v>344434.61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>
        <v>311397.37</v>
      </c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>
        <v>33037.24</v>
      </c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spans="1:157" s="4" customFormat="1" ht="18.75">
      <c r="A84" s="211" t="s">
        <v>86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9"/>
      <c r="AR84" s="60">
        <v>600</v>
      </c>
      <c r="AS84" s="192" t="s">
        <v>55</v>
      </c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4"/>
      <c r="BJ84" s="78" t="s">
        <v>55</v>
      </c>
      <c r="BK84" s="221">
        <f t="shared" si="0"/>
        <v>0</v>
      </c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3"/>
      <c r="CC84" s="192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4"/>
      <c r="CR84" s="77"/>
      <c r="CS84" s="78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4"/>
      <c r="DI84" s="192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4"/>
      <c r="DX84" s="192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4"/>
      <c r="EM84" s="192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4"/>
    </row>
    <row r="85" ht="10.5" customHeight="1"/>
    <row r="86" spans="1:157" ht="39.75" customHeight="1">
      <c r="A86" s="148" t="s">
        <v>94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48" t="s">
        <v>87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48" t="s">
        <v>95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</row>
  </sheetData>
  <sheetProtection/>
  <mergeCells count="620">
    <mergeCell ref="EM61:FA61"/>
    <mergeCell ref="AS61:BF61"/>
    <mergeCell ref="BK61:CB61"/>
    <mergeCell ref="CT61:DB61"/>
    <mergeCell ref="A61:AQ61"/>
    <mergeCell ref="CC61:CQ61"/>
    <mergeCell ref="DE61:DU61"/>
    <mergeCell ref="DX61:EL61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A81:AQ81"/>
    <mergeCell ref="AS81:BI81"/>
    <mergeCell ref="BK81:CB81"/>
    <mergeCell ref="CC81:CQ81"/>
    <mergeCell ref="CT81:DH81"/>
    <mergeCell ref="DI81:DW81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AS79:BI79"/>
    <mergeCell ref="BK79:CB79"/>
    <mergeCell ref="CC79:CQ79"/>
    <mergeCell ref="CT79:DH79"/>
    <mergeCell ref="DI79:DW79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3:AQ73"/>
    <mergeCell ref="AS73:BF73"/>
    <mergeCell ref="BK73:CB73"/>
    <mergeCell ref="CC73:CQ73"/>
    <mergeCell ref="CT73:DE73"/>
    <mergeCell ref="DI73:DV73"/>
    <mergeCell ref="DX71:EL71"/>
    <mergeCell ref="EM71:FA71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1:AQ71"/>
    <mergeCell ref="AS71:BI71"/>
    <mergeCell ref="BK71:CB71"/>
    <mergeCell ref="CC71:CQ71"/>
    <mergeCell ref="CT71:DH71"/>
    <mergeCell ref="DI71:DW71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69:AQ69"/>
    <mergeCell ref="AS69:BI69"/>
    <mergeCell ref="BK69:CB69"/>
    <mergeCell ref="CC69:CQ69"/>
    <mergeCell ref="CT69:DH69"/>
    <mergeCell ref="DI69:DW69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7:AQ67"/>
    <mergeCell ref="AS67:BI67"/>
    <mergeCell ref="BK67:CB67"/>
    <mergeCell ref="CC67:CQ67"/>
    <mergeCell ref="CT67:DH67"/>
    <mergeCell ref="DI67:DW67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5:AQ65"/>
    <mergeCell ref="AS65:BI65"/>
    <mergeCell ref="BK65:CB65"/>
    <mergeCell ref="CC65:CQ65"/>
    <mergeCell ref="CT65:DH65"/>
    <mergeCell ref="DI65:DW65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0:EL60"/>
    <mergeCell ref="EM60:FA60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68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73" sqref="BK73:CB7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229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5767284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f>CC14</f>
        <v>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4817284</v>
      </c>
      <c r="CS11" s="75">
        <f>CS12</f>
        <v>0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2">
        <f>CC14</f>
        <v>0</v>
      </c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4"/>
      <c r="CR12" s="74">
        <v>4817284</v>
      </c>
      <c r="CS12" s="78">
        <f>CS16</f>
        <v>0</v>
      </c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2">
        <f>DX13+DX17</f>
        <v>0</v>
      </c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4"/>
      <c r="EM12" s="192">
        <f>EM14</f>
        <v>0</v>
      </c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4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2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4"/>
      <c r="CR14" s="77">
        <v>4817284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8"/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BK22+BK34+BK47+BK50+BK71</f>
        <v>5767284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CC22+CC34+CC47+CC50+CC73+CC74+CC72</f>
        <v>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9">
        <f>CR22+CR34+CR47+CR50+CR73+CR74+CR72</f>
        <v>4817284</v>
      </c>
      <c r="CS21" s="119">
        <f>CS22+CS34+CS47+CS50+CS73+CS74</f>
        <v>0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DX22+DX34+DX50+DX72+DV73</f>
        <v>950000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>CC22+CR22+CS22+CT22+DI22+DX22</f>
        <v>2197217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0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9">
        <f>CR23+CR26</f>
        <v>2197217</v>
      </c>
      <c r="CS22" s="122">
        <f>CS23+CS26</f>
        <v>0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aca="true" t="shared" si="0" ref="BK23:BK53">CC23+CR23+CS23+CT23+DI23+DX23</f>
        <v>2197217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0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22">
        <f>SUM(CR24:CR25)</f>
        <v>2197217</v>
      </c>
      <c r="CS23" s="120">
        <f>SUM(CS24:CS25)</f>
        <v>0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1687571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1687571</v>
      </c>
      <c r="CS24" s="78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509646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509646</v>
      </c>
      <c r="CS25" s="78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60">
        <f t="shared" si="0"/>
        <v>0</v>
      </c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2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>CC34+CR34+CS34+CT34+DI34+DX34</f>
        <v>721418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22">
        <f>SUM(CR36:CR42)</f>
        <v>718418</v>
      </c>
      <c r="CS34" s="120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63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5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75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831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223</v>
      </c>
      <c r="BK37" s="221">
        <f t="shared" si="0"/>
        <v>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/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7093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7093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9">
        <f>CR49</f>
        <v>0</v>
      </c>
      <c r="CS47" s="122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63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5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>CC49+CR49+CS49+CT49+DI49+DX49</f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>CC50+CR50+CS50+CT50+DI50+DX50</f>
        <v>2837249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CC52+CC53+CC54+CC55+CC56+CC60+CC61+CC64</f>
        <v>0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9">
        <f>CR52+CR53+CR54+CR55+CR56+CR60+CR61+CR64</f>
        <v>1890249</v>
      </c>
      <c r="CS50" s="122">
        <f>CS52+CS53+CS54+CS55+CS56+CS60+CS61+CS64</f>
        <v>0</v>
      </c>
      <c r="CT50" s="221">
        <f>CT52+CT53+CT54+CT55+CT56+CT60+CT61+CT64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DI52+DI53+DI54+DI55+DI56+DI60+DI61+DI64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DX52+DX53+DX54+DX55+DX56+DX60+DX61+DX64</f>
        <v>947000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EM52+EM53+EM54+EM55+EM56+EM60+EM61+EM64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63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5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31000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31000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>CC54+CR54+CS54+CT54+DI54+DX54</f>
        <v>1120658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1120658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aca="true" t="shared" si="1" ref="BK55:BK83">CC55+CR55+CS55+CT55+DI55+DX55</f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1"/>
        <v>563515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21">
        <f>SUM(CR57:CR59)</f>
        <v>163515</v>
      </c>
      <c r="CS56" s="121">
        <f>SUM(CS57:CS59)</f>
        <v>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1"/>
        <v>563515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163515</v>
      </c>
      <c r="CS57" s="78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236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1"/>
        <v>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237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1"/>
        <v>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/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1"/>
        <v>252056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152056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18.75">
      <c r="A61" s="211" t="s">
        <v>22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113">
        <v>310</v>
      </c>
      <c r="BK61" s="221">
        <f t="shared" si="1"/>
        <v>200000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49">
        <f>SUM(CC62:CQ63)</f>
        <v>0</v>
      </c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121">
        <f>SUM(CR62:CR63)</f>
        <v>0</v>
      </c>
      <c r="CS61" s="121">
        <f>SUM(CS62:CS63)</f>
        <v>0</v>
      </c>
      <c r="CT61" s="249">
        <f>SUM(CT62:DF63)</f>
        <v>0</v>
      </c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>
        <f>SUM(DI62:DW63)</f>
        <v>0</v>
      </c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50">
        <f>SUM(DX62:EL63)</f>
        <v>200000</v>
      </c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2"/>
      <c r="EM61" s="250">
        <f>SUM(EM62:FA63)</f>
        <v>0</v>
      </c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2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>
        <v>244</v>
      </c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81" t="s">
        <v>192</v>
      </c>
      <c r="BK62" s="221">
        <f t="shared" si="1"/>
        <v>200000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78"/>
      <c r="CS62" s="78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>
        <v>200000</v>
      </c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192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4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193</v>
      </c>
      <c r="BK63" s="221">
        <f t="shared" si="1"/>
        <v>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9.5" customHeight="1">
      <c r="A64" s="211" t="s">
        <v>23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3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113">
        <v>340</v>
      </c>
      <c r="BK64" s="221">
        <f t="shared" si="1"/>
        <v>670020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53">
        <f>SUM(CC65:CQ70)</f>
        <v>0</v>
      </c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75">
        <f>SUM(CR65:CR70)</f>
        <v>423020</v>
      </c>
      <c r="CS64" s="75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>
        <f>SUM(DX65:EL70)</f>
        <v>247000</v>
      </c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195">
        <f>SUM(EM65:FA70)</f>
        <v>0</v>
      </c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7"/>
    </row>
    <row r="65" spans="1:157" s="4" customFormat="1" ht="19.5" customHeight="1">
      <c r="A65" s="211" t="s">
        <v>211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>
        <v>244</v>
      </c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4" t="s">
        <v>217</v>
      </c>
      <c r="BK65" s="221">
        <f t="shared" si="1"/>
        <v>3000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78">
        <v>3000</v>
      </c>
      <c r="CS65" s="78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192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4"/>
    </row>
    <row r="66" spans="1:157" s="4" customFormat="1" ht="19.5" customHeight="1">
      <c r="A66" s="211" t="s">
        <v>212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218</v>
      </c>
      <c r="BK66" s="221">
        <f t="shared" si="1"/>
        <v>325620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325620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213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219</v>
      </c>
      <c r="BK67" s="221">
        <f t="shared" si="1"/>
        <v>102800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22800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80000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220</v>
      </c>
      <c r="BK68" s="221">
        <f t="shared" si="1"/>
        <v>88000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8000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6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222</v>
      </c>
      <c r="BK69" s="221">
        <f t="shared" si="1"/>
        <v>150600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63600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87000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216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3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221</v>
      </c>
      <c r="BK70" s="221">
        <f t="shared" si="1"/>
        <v>0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/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25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7"/>
      <c r="BG71" s="113"/>
      <c r="BH71" s="113"/>
      <c r="BI71" s="113"/>
      <c r="BJ71" s="113">
        <v>266</v>
      </c>
      <c r="BK71" s="221">
        <f t="shared" si="1"/>
        <v>11400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192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4"/>
      <c r="CR71" s="78">
        <v>11400</v>
      </c>
      <c r="CS71" s="78"/>
      <c r="CT71" s="192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4"/>
      <c r="DF71" s="78"/>
      <c r="DG71" s="78"/>
      <c r="DH71" s="78"/>
      <c r="DI71" s="192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85"/>
      <c r="DW71" s="78"/>
      <c r="DX71" s="192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4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194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>
        <v>111</v>
      </c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81" t="s">
        <v>199</v>
      </c>
      <c r="BK72" s="221">
        <f t="shared" si="1"/>
        <v>2400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2400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4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195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111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1"/>
        <v>9000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9000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4"/>
      <c r="DC73" s="78"/>
      <c r="DD73" s="78"/>
      <c r="DE73" s="192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4"/>
      <c r="DV73" s="192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37.5" customHeight="1">
      <c r="A74" s="211" t="s">
        <v>43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0">
        <v>300</v>
      </c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81"/>
      <c r="BK74" s="221">
        <f t="shared" si="1"/>
        <v>0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78"/>
      <c r="CS74" s="78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15" customHeight="1">
      <c r="A75" s="255" t="s">
        <v>1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7"/>
      <c r="AR75" s="63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63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5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</row>
    <row r="76" spans="1:157" s="4" customFormat="1" ht="18.75">
      <c r="A76" s="211" t="s">
        <v>80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9"/>
      <c r="AR76" s="60">
        <v>310</v>
      </c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1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192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</row>
    <row r="77" spans="1:157" s="4" customFormat="1" ht="18.75">
      <c r="A77" s="211" t="s">
        <v>81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320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1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9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82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400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1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192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192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4"/>
      <c r="EM78" s="192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4"/>
    </row>
    <row r="79" spans="1:157" s="4" customFormat="1" ht="18.75">
      <c r="A79" s="211" t="s">
        <v>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3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63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5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</row>
    <row r="80" spans="1:157" s="4" customFormat="1" ht="18.75">
      <c r="A80" s="211" t="s">
        <v>83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0">
        <v>410</v>
      </c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1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84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420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1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85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500</v>
      </c>
      <c r="AS82" s="192" t="s">
        <v>55</v>
      </c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4"/>
      <c r="BJ82" s="78" t="s">
        <v>55</v>
      </c>
      <c r="BK82" s="221">
        <f t="shared" si="1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192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4"/>
      <c r="CR82" s="77"/>
      <c r="CS82" s="78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4"/>
      <c r="DI82" s="192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4"/>
      <c r="DX82" s="192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4"/>
      <c r="EM82" s="192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4"/>
    </row>
    <row r="83" spans="1:157" s="4" customFormat="1" ht="18.75">
      <c r="A83" s="211" t="s">
        <v>86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600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1"/>
        <v>0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/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ht="10.5" customHeight="1"/>
    <row r="85" spans="1:157" ht="39.75" customHeight="1">
      <c r="A85" s="148" t="s">
        <v>94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48" t="s">
        <v>87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48" t="s">
        <v>95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</row>
  </sheetData>
  <sheetProtection/>
  <mergeCells count="612">
    <mergeCell ref="A85:FA85"/>
    <mergeCell ref="A87:FA87"/>
    <mergeCell ref="A89:FA89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2:AQ72"/>
    <mergeCell ref="AS72:BF72"/>
    <mergeCell ref="BK72:CB72"/>
    <mergeCell ref="CC72:CQ72"/>
    <mergeCell ref="CT72:DE72"/>
    <mergeCell ref="DI72:DV72"/>
    <mergeCell ref="DX70:EL70"/>
    <mergeCell ref="EM70:FA70"/>
    <mergeCell ref="A71:AQ71"/>
    <mergeCell ref="AS71:BF71"/>
    <mergeCell ref="BK71:CB71"/>
    <mergeCell ref="CC71:CQ71"/>
    <mergeCell ref="CT71:DE71"/>
    <mergeCell ref="DI71:DU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J13" sqref="BJ1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230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5767284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f>CC14</f>
        <v>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4817284</v>
      </c>
      <c r="CS11" s="75">
        <f>CS12</f>
        <v>0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5">
        <f>CC14</f>
        <v>0</v>
      </c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7"/>
      <c r="CR12" s="74">
        <f>CR14</f>
        <v>4817284</v>
      </c>
      <c r="CS12" s="75">
        <f>CS16</f>
        <v>0</v>
      </c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5">
        <f>DX13+DX17</f>
        <v>0</v>
      </c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7"/>
      <c r="EM12" s="195">
        <f>EM14</f>
        <v>0</v>
      </c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7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2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4"/>
      <c r="CR14" s="77">
        <v>4817284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8"/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BK22+BK34+BK47+BK50+BK71</f>
        <v>5767284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CC22+CC34+CC47+CC50+CC73+CC74+CC72</f>
        <v>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9">
        <f>CR22+CR34+CR47+CR50+CR73+CR74+CR72</f>
        <v>4817284</v>
      </c>
      <c r="CS21" s="119">
        <f>CS22+CS34+CS47+CS50+CS73+CS74</f>
        <v>0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DX22+DX34+DX50+DX72+DV73</f>
        <v>950000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>CC22+CR22+CS22+CT22+DI22+DX22</f>
        <v>2197217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0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9">
        <f>CR23+CR26</f>
        <v>2197217</v>
      </c>
      <c r="CS22" s="122">
        <f>CS23+CS26</f>
        <v>0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aca="true" t="shared" si="0" ref="BK23:BK53">CC23+CR23+CS23+CT23+DI23+DX23</f>
        <v>2197217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0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22">
        <f>SUM(CR24:CR25)</f>
        <v>2197217</v>
      </c>
      <c r="CS23" s="120">
        <f>SUM(CS24:CS25)</f>
        <v>0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1687571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1687571</v>
      </c>
      <c r="CS24" s="78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509646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509646</v>
      </c>
      <c r="CS25" s="78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60">
        <f t="shared" si="0"/>
        <v>0</v>
      </c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2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>CC34+CR34+CS34+CT34+DI34+DX34</f>
        <v>721418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22">
        <f>SUM(CR36:CR42)</f>
        <v>718418</v>
      </c>
      <c r="CS34" s="120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63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5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75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831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223</v>
      </c>
      <c r="BK37" s="221">
        <f t="shared" si="0"/>
        <v>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/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7093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7093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9">
        <f>CR49</f>
        <v>0</v>
      </c>
      <c r="CS47" s="122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63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5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>CC49+CR49+CS49+CT49+DI49+DX49</f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>CC50+CR50+CS50+CT50+DI50+DX50</f>
        <v>2837249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CC52+CC53+CC54+CC55+CC56+CC60+CC61+CC64</f>
        <v>0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9">
        <f>CR52+CR53+CR54+CR55+CR56+CR60+CR61+CR64</f>
        <v>1890249</v>
      </c>
      <c r="CS50" s="122">
        <f>CS52+CS53+CS54+CS55+CS56+CS60+CS61+CS64</f>
        <v>0</v>
      </c>
      <c r="CT50" s="221">
        <f>CT52+CT53+CT54+CT55+CT56+CT60+CT61+CT64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DI52+DI53+DI54+DI55+DI56+DI60+DI61+DI64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DX52+DX53+DX54+DX55+DX56+DX60+DX61+DX64</f>
        <v>947000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EM52+EM53+EM54+EM55+EM56+EM60+EM61+EM64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63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5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31000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31000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>CC54+CR54+CS54+CT54+DI54+DX54</f>
        <v>1120658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1120658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aca="true" t="shared" si="1" ref="BK55:BK83">CC55+CR55+CS55+CT55+DI55+DX55</f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1"/>
        <v>563515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21">
        <f>SUM(CR57:CR59)</f>
        <v>163515</v>
      </c>
      <c r="CS56" s="121">
        <f>SUM(CS57:CS59)</f>
        <v>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1"/>
        <v>563515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163515</v>
      </c>
      <c r="CS57" s="78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238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1"/>
        <v>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239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1"/>
        <v>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/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1"/>
        <v>252056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152056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18.75">
      <c r="A61" s="211" t="s">
        <v>22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113">
        <v>310</v>
      </c>
      <c r="BK61" s="221">
        <f t="shared" si="1"/>
        <v>200000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49">
        <f>SUM(CC62:CQ63)</f>
        <v>0</v>
      </c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121">
        <f>SUM(CR62:CR63)</f>
        <v>0</v>
      </c>
      <c r="CS61" s="121">
        <f>SUM(CS62:CS63)</f>
        <v>0</v>
      </c>
      <c r="CT61" s="249">
        <f>SUM(CT62:DF63)</f>
        <v>0</v>
      </c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>
        <f>SUM(DI62:DW63)</f>
        <v>0</v>
      </c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50">
        <f>SUM(DX62:EL63)</f>
        <v>200000</v>
      </c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2"/>
      <c r="EM61" s="250">
        <f>SUM(EM62:FA63)</f>
        <v>0</v>
      </c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2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>
        <v>244</v>
      </c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81" t="s">
        <v>192</v>
      </c>
      <c r="BK62" s="221">
        <f t="shared" si="1"/>
        <v>200000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78"/>
      <c r="CS62" s="78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>
        <v>200000</v>
      </c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192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4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193</v>
      </c>
      <c r="BK63" s="221">
        <f t="shared" si="1"/>
        <v>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9.5" customHeight="1">
      <c r="A64" s="211" t="s">
        <v>23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3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113">
        <v>340</v>
      </c>
      <c r="BK64" s="221">
        <f t="shared" si="1"/>
        <v>670020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53">
        <f>SUM(CC65:CQ70)</f>
        <v>0</v>
      </c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75">
        <f>SUM(CR65:CR70)</f>
        <v>423020</v>
      </c>
      <c r="CS64" s="75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>
        <f>SUM(DX65:EL70)</f>
        <v>247000</v>
      </c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195">
        <f>SUM(EM65:FA70)</f>
        <v>0</v>
      </c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7"/>
    </row>
    <row r="65" spans="1:157" s="4" customFormat="1" ht="19.5" customHeight="1">
      <c r="A65" s="211" t="s">
        <v>211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>
        <v>244</v>
      </c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4" t="s">
        <v>217</v>
      </c>
      <c r="BK65" s="221">
        <f t="shared" si="1"/>
        <v>3000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78">
        <v>3000</v>
      </c>
      <c r="CS65" s="78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192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4"/>
    </row>
    <row r="66" spans="1:157" s="4" customFormat="1" ht="19.5" customHeight="1">
      <c r="A66" s="211" t="s">
        <v>212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218</v>
      </c>
      <c r="BK66" s="221">
        <f t="shared" si="1"/>
        <v>325620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325620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213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219</v>
      </c>
      <c r="BK67" s="221">
        <f t="shared" si="1"/>
        <v>102800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22800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80000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220</v>
      </c>
      <c r="BK68" s="221">
        <f t="shared" si="1"/>
        <v>88000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8000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6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222</v>
      </c>
      <c r="BK69" s="221">
        <f t="shared" si="1"/>
        <v>150600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63600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87000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216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3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221</v>
      </c>
      <c r="BK70" s="221">
        <f t="shared" si="1"/>
        <v>0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/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25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7"/>
      <c r="BG71" s="113"/>
      <c r="BH71" s="113"/>
      <c r="BI71" s="113"/>
      <c r="BJ71" s="113">
        <v>266</v>
      </c>
      <c r="BK71" s="221">
        <f t="shared" si="1"/>
        <v>11400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192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4"/>
      <c r="CR71" s="78">
        <v>11400</v>
      </c>
      <c r="CS71" s="78"/>
      <c r="CT71" s="192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4"/>
      <c r="DF71" s="78"/>
      <c r="DG71" s="78"/>
      <c r="DH71" s="78"/>
      <c r="DI71" s="192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85"/>
      <c r="DW71" s="78"/>
      <c r="DX71" s="192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4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194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>
        <v>111</v>
      </c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81" t="s">
        <v>199</v>
      </c>
      <c r="BK72" s="221">
        <f t="shared" si="1"/>
        <v>2400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2400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4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195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111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1"/>
        <v>9000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9000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4"/>
      <c r="DC73" s="78"/>
      <c r="DD73" s="78"/>
      <c r="DE73" s="192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4"/>
      <c r="DV73" s="192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37.5" customHeight="1">
      <c r="A74" s="211" t="s">
        <v>43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0">
        <v>300</v>
      </c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81"/>
      <c r="BK74" s="221">
        <f t="shared" si="1"/>
        <v>0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78"/>
      <c r="CS74" s="78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15" customHeight="1">
      <c r="A75" s="255" t="s">
        <v>1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7"/>
      <c r="AR75" s="63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63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5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</row>
    <row r="76" spans="1:157" s="4" customFormat="1" ht="18.75">
      <c r="A76" s="211" t="s">
        <v>80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9"/>
      <c r="AR76" s="60">
        <v>310</v>
      </c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1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192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</row>
    <row r="77" spans="1:157" s="4" customFormat="1" ht="18.75">
      <c r="A77" s="211" t="s">
        <v>81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320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1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9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82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400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1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192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192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4"/>
      <c r="EM78" s="192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4"/>
    </row>
    <row r="79" spans="1:157" s="4" customFormat="1" ht="18.75">
      <c r="A79" s="211" t="s">
        <v>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3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63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5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</row>
    <row r="80" spans="1:157" s="4" customFormat="1" ht="18.75">
      <c r="A80" s="211" t="s">
        <v>83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0">
        <v>410</v>
      </c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1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84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420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1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85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500</v>
      </c>
      <c r="AS82" s="192" t="s">
        <v>55</v>
      </c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4"/>
      <c r="BJ82" s="78" t="s">
        <v>55</v>
      </c>
      <c r="BK82" s="221">
        <f t="shared" si="1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192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4"/>
      <c r="CR82" s="77"/>
      <c r="CS82" s="78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4"/>
      <c r="DI82" s="192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4"/>
      <c r="DX82" s="192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4"/>
      <c r="EM82" s="192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4"/>
    </row>
    <row r="83" spans="1:157" s="4" customFormat="1" ht="18.75">
      <c r="A83" s="211" t="s">
        <v>86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600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1"/>
        <v>0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/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ht="10.5" customHeight="1"/>
    <row r="85" spans="1:157" ht="39.75" customHeight="1">
      <c r="A85" s="148" t="s">
        <v>94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48" t="s">
        <v>87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48" t="s">
        <v>95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</row>
  </sheetData>
  <sheetProtection/>
  <mergeCells count="612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EM64:FA64"/>
    <mergeCell ref="A63:AQ63"/>
    <mergeCell ref="AS63:BI63"/>
    <mergeCell ref="BK63:CB63"/>
    <mergeCell ref="CC63:CQ63"/>
    <mergeCell ref="CT63:DH63"/>
    <mergeCell ref="DI63:DW63"/>
    <mergeCell ref="DI71:DU71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DX71:EL71"/>
    <mergeCell ref="EM71:FA71"/>
    <mergeCell ref="A72:AQ72"/>
    <mergeCell ref="AS72:BF72"/>
    <mergeCell ref="BK72:CB72"/>
    <mergeCell ref="CC72:CQ72"/>
    <mergeCell ref="DI72:DV72"/>
    <mergeCell ref="DX72:EL72"/>
    <mergeCell ref="EM72:FA72"/>
    <mergeCell ref="A71:AQ71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A78:AQ78"/>
    <mergeCell ref="AS78:BI78"/>
    <mergeCell ref="BK78:CB78"/>
    <mergeCell ref="CC78:CQ78"/>
    <mergeCell ref="CT78:DH78"/>
    <mergeCell ref="DI78:DW78"/>
    <mergeCell ref="BK79:CB79"/>
    <mergeCell ref="CC79:CQ79"/>
    <mergeCell ref="CT79:DH79"/>
    <mergeCell ref="DI79:DW79"/>
    <mergeCell ref="DX77:EL77"/>
    <mergeCell ref="EM77:FA77"/>
    <mergeCell ref="DX78:EL78"/>
    <mergeCell ref="EM78:FA78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EM82:FA82"/>
    <mergeCell ref="A81:AQ81"/>
    <mergeCell ref="AS81:BI81"/>
    <mergeCell ref="BK81:CB81"/>
    <mergeCell ref="CC81:CQ81"/>
    <mergeCell ref="CT81:DH81"/>
    <mergeCell ref="DI81:DW81"/>
    <mergeCell ref="A89:FA89"/>
    <mergeCell ref="A83:AQ83"/>
    <mergeCell ref="AS83:BI83"/>
    <mergeCell ref="BK83:CB83"/>
    <mergeCell ref="CC83:CQ83"/>
    <mergeCell ref="CT83:DH83"/>
    <mergeCell ref="DI83:DW83"/>
    <mergeCell ref="EM83:FA83"/>
    <mergeCell ref="A85:FA85"/>
    <mergeCell ref="A87:FA87"/>
    <mergeCell ref="DX81:EL81"/>
    <mergeCell ref="EM81:FA81"/>
    <mergeCell ref="A82:AQ82"/>
    <mergeCell ref="AS82:BI82"/>
    <mergeCell ref="BK82:CB82"/>
    <mergeCell ref="CC82:CQ82"/>
    <mergeCell ref="CT82:DH82"/>
    <mergeCell ref="AS65:BI65"/>
    <mergeCell ref="AS66:BI66"/>
    <mergeCell ref="AS67:BI67"/>
    <mergeCell ref="CC68:CQ68"/>
    <mergeCell ref="CC69:CQ69"/>
    <mergeCell ref="DX83:EL83"/>
    <mergeCell ref="DI82:DW82"/>
    <mergeCell ref="DX82:EL82"/>
    <mergeCell ref="DX79:EL79"/>
    <mergeCell ref="AS79:BI79"/>
    <mergeCell ref="A65:AQ65"/>
    <mergeCell ref="A66:AQ66"/>
    <mergeCell ref="A67:AQ67"/>
    <mergeCell ref="A68:AQ68"/>
    <mergeCell ref="A69:AQ69"/>
    <mergeCell ref="A70:AQ70"/>
    <mergeCell ref="AS68:BI68"/>
    <mergeCell ref="AS69:BI69"/>
    <mergeCell ref="CT71:DE71"/>
    <mergeCell ref="AS71:BF71"/>
    <mergeCell ref="BK71:CB71"/>
    <mergeCell ref="CC71:CQ71"/>
    <mergeCell ref="CT68:DH68"/>
    <mergeCell ref="CT69:DH69"/>
    <mergeCell ref="CT70:DH70"/>
    <mergeCell ref="AS70:BI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DX65:EL65"/>
    <mergeCell ref="DX66:EL66"/>
    <mergeCell ref="DX67:EL67"/>
    <mergeCell ref="DX68:EL68"/>
    <mergeCell ref="DX69:EL69"/>
    <mergeCell ref="DX70:EL70"/>
    <mergeCell ref="EM65:FA65"/>
    <mergeCell ref="EM66:FA66"/>
    <mergeCell ref="EM67:FA67"/>
    <mergeCell ref="EM68:FA68"/>
    <mergeCell ref="EM69:FA69"/>
    <mergeCell ref="EM70:FA70"/>
    <mergeCell ref="CT72:DE72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tabSelected="1" zoomScale="80" zoomScaleNormal="80" zoomScaleSheetLayoutView="100" workbookViewId="0" topLeftCell="A8">
      <selection activeCell="BL15" sqref="BL15:CA1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61" width="0.875" style="1" customWidth="1"/>
    <col min="62" max="62" width="15.25390625" style="29" customWidth="1"/>
    <col min="63" max="63" width="13.25390625" style="29" customWidth="1"/>
    <col min="64" max="75" width="0.875" style="1" customWidth="1"/>
    <col min="76" max="76" width="7.00390625" style="1" customWidth="1"/>
    <col min="77" max="79" width="0.875" style="1" hidden="1" customWidth="1"/>
    <col min="80" max="84" width="0.875" style="1" customWidth="1"/>
    <col min="85" max="85" width="12.00390625" style="1" customWidth="1"/>
    <col min="86" max="86" width="18.25390625" style="1" customWidth="1"/>
    <col min="87" max="98" width="0.875" style="1" customWidth="1"/>
    <col min="99" max="99" width="6.625" style="1" customWidth="1"/>
    <col min="100" max="100" width="0.875" style="1" hidden="1" customWidth="1"/>
    <col min="101" max="101" width="16.625" style="1" customWidth="1"/>
    <col min="102" max="111" width="0.875" style="1" customWidth="1"/>
    <col min="112" max="112" width="7.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53" t="s">
        <v>120</v>
      </c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</row>
    <row r="3" spans="1:115" s="3" customFormat="1" ht="27" customHeight="1">
      <c r="A3" s="266" t="s">
        <v>201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178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9" t="s">
        <v>47</v>
      </c>
      <c r="AS5" s="178" t="s">
        <v>88</v>
      </c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9" t="s">
        <v>150</v>
      </c>
      <c r="BK5" s="179" t="s">
        <v>136</v>
      </c>
      <c r="BL5" s="267" t="s">
        <v>89</v>
      </c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</row>
    <row r="6" spans="1:115" ht="18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9"/>
      <c r="BK6" s="179"/>
      <c r="BL6" s="311" t="s">
        <v>121</v>
      </c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3"/>
      <c r="CI6" s="180" t="s">
        <v>50</v>
      </c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2"/>
    </row>
    <row r="7" spans="1:115" ht="180.7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9"/>
      <c r="BK7" s="179"/>
      <c r="BL7" s="271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3"/>
      <c r="CI7" s="178" t="s">
        <v>123</v>
      </c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80" t="s">
        <v>124</v>
      </c>
      <c r="DJ7" s="181"/>
      <c r="DK7" s="182"/>
    </row>
    <row r="8" spans="1:115" ht="116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9"/>
      <c r="BK8" s="179"/>
      <c r="BL8" s="268" t="s">
        <v>202</v>
      </c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70"/>
      <c r="CB8" s="178" t="s">
        <v>203</v>
      </c>
      <c r="CC8" s="178"/>
      <c r="CD8" s="178"/>
      <c r="CE8" s="178"/>
      <c r="CF8" s="178"/>
      <c r="CG8" s="178"/>
      <c r="CH8" s="178" t="s">
        <v>204</v>
      </c>
      <c r="CI8" s="180" t="s">
        <v>205</v>
      </c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2"/>
      <c r="CW8" s="89" t="s">
        <v>206</v>
      </c>
      <c r="CX8" s="178" t="s">
        <v>207</v>
      </c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89" t="s">
        <v>231</v>
      </c>
      <c r="DJ8" s="89" t="s">
        <v>232</v>
      </c>
      <c r="DK8" s="89" t="s">
        <v>233</v>
      </c>
    </row>
    <row r="9" spans="1:115" ht="4.5" customHeight="1" hidden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9"/>
      <c r="BK9" s="179"/>
      <c r="BL9" s="271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3"/>
      <c r="CB9" s="178"/>
      <c r="CC9" s="178"/>
      <c r="CD9" s="178"/>
      <c r="CE9" s="178"/>
      <c r="CF9" s="178"/>
      <c r="CG9" s="178"/>
      <c r="CH9" s="178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</row>
    <row r="10" spans="1:115" ht="15">
      <c r="A10" s="274">
        <v>1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6"/>
      <c r="AR10" s="109">
        <v>2</v>
      </c>
      <c r="AS10" s="274">
        <v>3</v>
      </c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6"/>
      <c r="BJ10" s="109">
        <v>4</v>
      </c>
      <c r="BK10" s="110">
        <v>5</v>
      </c>
      <c r="BL10" s="274">
        <v>6</v>
      </c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6"/>
      <c r="CB10" s="274">
        <v>7</v>
      </c>
      <c r="CC10" s="275"/>
      <c r="CD10" s="275"/>
      <c r="CE10" s="275"/>
      <c r="CF10" s="275"/>
      <c r="CG10" s="276"/>
      <c r="CH10" s="108">
        <v>8</v>
      </c>
      <c r="CI10" s="277">
        <v>9</v>
      </c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9"/>
      <c r="CW10" s="111">
        <v>10</v>
      </c>
      <c r="CX10" s="280">
        <v>11</v>
      </c>
      <c r="CY10" s="281"/>
      <c r="CZ10" s="281"/>
      <c r="DA10" s="281"/>
      <c r="DB10" s="281"/>
      <c r="DC10" s="281"/>
      <c r="DD10" s="281"/>
      <c r="DE10" s="281"/>
      <c r="DF10" s="281"/>
      <c r="DG10" s="281"/>
      <c r="DH10" s="282"/>
      <c r="DI10" s="111">
        <v>12</v>
      </c>
      <c r="DJ10" s="111">
        <v>13</v>
      </c>
      <c r="DK10" s="112">
        <v>14</v>
      </c>
    </row>
    <row r="11" spans="1:115" s="4" customFormat="1" ht="40.5" customHeight="1">
      <c r="A11" s="283" t="s">
        <v>138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5"/>
      <c r="AR11" s="107" t="s">
        <v>90</v>
      </c>
      <c r="AS11" s="286" t="s">
        <v>55</v>
      </c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8"/>
      <c r="BJ11" s="93"/>
      <c r="BK11" s="94"/>
      <c r="BL11" s="289">
        <f>BL12+BL14</f>
        <v>4324975.83</v>
      </c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1"/>
      <c r="CB11" s="289">
        <v>2837249</v>
      </c>
      <c r="CC11" s="290"/>
      <c r="CD11" s="290"/>
      <c r="CE11" s="290"/>
      <c r="CF11" s="290"/>
      <c r="CG11" s="291"/>
      <c r="CH11" s="102">
        <v>2837249</v>
      </c>
      <c r="CI11" s="292">
        <f>CI12+CI14</f>
        <v>4324975.83</v>
      </c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4"/>
      <c r="CW11" s="123">
        <f>CB11</f>
        <v>2837249</v>
      </c>
      <c r="CX11" s="295">
        <f>CH11</f>
        <v>2837249</v>
      </c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104"/>
      <c r="DJ11" s="104"/>
      <c r="DK11" s="103"/>
    </row>
    <row r="12" spans="1:115" s="4" customFormat="1" ht="75.75" customHeight="1">
      <c r="A12" s="296" t="s">
        <v>91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8"/>
      <c r="AR12" s="107" t="s">
        <v>92</v>
      </c>
      <c r="AS12" s="286" t="s">
        <v>55</v>
      </c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8"/>
      <c r="BJ12" s="93"/>
      <c r="BK12" s="94"/>
      <c r="BL12" s="289">
        <v>1094690.11</v>
      </c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1"/>
      <c r="CB12" s="289"/>
      <c r="CC12" s="290"/>
      <c r="CD12" s="290"/>
      <c r="CE12" s="290"/>
      <c r="CF12" s="290"/>
      <c r="CG12" s="291"/>
      <c r="CH12" s="102"/>
      <c r="CI12" s="292">
        <f>BL12</f>
        <v>1094690.11</v>
      </c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4"/>
      <c r="CW12" s="104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104"/>
      <c r="DJ12" s="104"/>
      <c r="DK12" s="104"/>
    </row>
    <row r="13" spans="1:115" s="4" customFormat="1" ht="6.75" customHeight="1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8"/>
      <c r="AR13" s="107"/>
      <c r="AS13" s="286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8"/>
      <c r="BJ13" s="93"/>
      <c r="BK13" s="94"/>
      <c r="BL13" s="289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1"/>
      <c r="CB13" s="289"/>
      <c r="CC13" s="290"/>
      <c r="CD13" s="290"/>
      <c r="CE13" s="290"/>
      <c r="CF13" s="290"/>
      <c r="CG13" s="291"/>
      <c r="CH13" s="102"/>
      <c r="CI13" s="289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1"/>
      <c r="CW13" s="104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104"/>
      <c r="DJ13" s="104"/>
      <c r="DK13" s="103"/>
    </row>
    <row r="14" spans="1:115" s="4" customFormat="1" ht="37.5" customHeight="1">
      <c r="A14" s="300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2"/>
      <c r="AR14" s="107" t="s">
        <v>93</v>
      </c>
      <c r="AS14" s="286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8"/>
      <c r="BJ14" s="93"/>
      <c r="BK14" s="94"/>
      <c r="BL14" s="292">
        <v>3230285.72</v>
      </c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4"/>
      <c r="CB14" s="292">
        <f>CB11</f>
        <v>2837249</v>
      </c>
      <c r="CC14" s="293"/>
      <c r="CD14" s="293"/>
      <c r="CE14" s="293"/>
      <c r="CF14" s="293"/>
      <c r="CG14" s="294"/>
      <c r="CH14" s="105">
        <f>CH11</f>
        <v>2837249</v>
      </c>
      <c r="CI14" s="292">
        <v>3230285.72</v>
      </c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4"/>
      <c r="CW14" s="106">
        <f>CB14</f>
        <v>2837249</v>
      </c>
      <c r="CX14" s="295">
        <f>CH14</f>
        <v>2837249</v>
      </c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104"/>
      <c r="DJ14" s="104"/>
      <c r="DK14" s="103"/>
    </row>
    <row r="15" spans="1:115" s="4" customFormat="1" ht="16.5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9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96"/>
      <c r="BK15" s="9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8"/>
      <c r="CC15" s="308"/>
      <c r="CD15" s="308"/>
      <c r="CE15" s="308"/>
      <c r="CF15" s="308"/>
      <c r="CG15" s="308"/>
      <c r="CH15" s="9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9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100"/>
      <c r="DJ15" s="100"/>
      <c r="DK15" s="100"/>
    </row>
    <row r="16" spans="1:115" s="4" customFormat="1" ht="33.75" customHeight="1">
      <c r="A16" s="314" t="s">
        <v>240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9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96" t="s">
        <v>241</v>
      </c>
      <c r="BK16" s="9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8"/>
      <c r="CC16" s="308"/>
      <c r="CD16" s="308"/>
      <c r="CE16" s="308"/>
      <c r="CF16" s="308"/>
      <c r="CG16" s="308"/>
      <c r="CH16" s="9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9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100"/>
      <c r="DJ16" s="100"/>
      <c r="DK16" s="100"/>
    </row>
    <row r="17" spans="1:115" s="4" customFormat="1" ht="16.5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101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97"/>
      <c r="BK17" s="9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8"/>
      <c r="CC17" s="308"/>
      <c r="CD17" s="308"/>
      <c r="CE17" s="308"/>
      <c r="CF17" s="308"/>
      <c r="CG17" s="308"/>
      <c r="CH17" s="9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9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100"/>
      <c r="DJ17" s="100"/>
      <c r="DK17" s="100"/>
    </row>
    <row r="18" spans="1:115" s="4" customFormat="1" ht="24.75" customHeight="1">
      <c r="A18" s="314" t="s">
        <v>182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9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96"/>
      <c r="BK18" s="9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8"/>
      <c r="CC18" s="308"/>
      <c r="CD18" s="308"/>
      <c r="CE18" s="308"/>
      <c r="CF18" s="308"/>
      <c r="CG18" s="308"/>
      <c r="CH18" s="9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9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100"/>
      <c r="DJ18" s="100"/>
      <c r="DK18" s="100"/>
    </row>
    <row r="19" spans="1:115" s="4" customFormat="1" ht="16.5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101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97"/>
      <c r="BK19" s="9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8"/>
      <c r="CC19" s="308"/>
      <c r="CD19" s="308"/>
      <c r="CE19" s="308"/>
      <c r="CF19" s="308"/>
      <c r="CG19" s="308"/>
      <c r="CH19" s="9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9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100"/>
      <c r="DJ19" s="100"/>
      <c r="DK19" s="100"/>
    </row>
    <row r="21" spans="1:115" ht="18.75">
      <c r="A21" s="148" t="s">
        <v>122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7"/>
      <c r="BK22" s="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48" t="s">
        <v>151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7"/>
      <c r="BK24" s="6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48" t="s">
        <v>152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7"/>
      <c r="BK26" s="6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303" t="s">
        <v>96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</row>
    <row r="28" spans="1:115" ht="18.75">
      <c r="A28" s="303" t="s">
        <v>153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</row>
    <row r="29" spans="1:115" ht="18.75">
      <c r="A29" s="304" t="s">
        <v>154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</row>
    <row r="30" spans="1:115" ht="18.75">
      <c r="A30" s="304" t="s">
        <v>155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</row>
    <row r="31" spans="1:115" ht="18.75">
      <c r="A31" s="304" t="s">
        <v>156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</row>
    <row r="32" spans="1:115" ht="18.75">
      <c r="A32" s="303" t="s">
        <v>157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</row>
    <row r="33" spans="1:115" ht="18.75">
      <c r="A33" s="303" t="s">
        <v>125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</row>
    <row r="34" spans="1:115" ht="18.75">
      <c r="A34" s="303" t="s">
        <v>97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</row>
    <row r="35" spans="1:115" ht="37.5" customHeight="1">
      <c r="A35" s="310" t="s">
        <v>158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</row>
    <row r="36" spans="1:115" ht="35.25" customHeight="1">
      <c r="A36" s="310" t="s">
        <v>159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</row>
  </sheetData>
  <sheetProtection/>
  <mergeCells count="90">
    <mergeCell ref="A17:AQ17"/>
    <mergeCell ref="AS17:BI17"/>
    <mergeCell ref="BL17:CA17"/>
    <mergeCell ref="CB17:CG17"/>
    <mergeCell ref="CI17:CV17"/>
    <mergeCell ref="CX17:DH17"/>
    <mergeCell ref="A16:AQ16"/>
    <mergeCell ref="AS16:BI16"/>
    <mergeCell ref="BL16:CA16"/>
    <mergeCell ref="CB16:CG16"/>
    <mergeCell ref="CI16:CV16"/>
    <mergeCell ref="CX16:DH16"/>
    <mergeCell ref="A15:AQ15"/>
    <mergeCell ref="AS15:BI15"/>
    <mergeCell ref="BL15:CA15"/>
    <mergeCell ref="CB15:CG15"/>
    <mergeCell ref="CI15:CV15"/>
    <mergeCell ref="CX15:DH15"/>
    <mergeCell ref="A18:AQ18"/>
    <mergeCell ref="AS18:BI18"/>
    <mergeCell ref="BL18:CA18"/>
    <mergeCell ref="CB18:CG18"/>
    <mergeCell ref="CI18:CV18"/>
    <mergeCell ref="CX18:DH18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14:AQ14"/>
    <mergeCell ref="AS14:BI14"/>
    <mergeCell ref="BL14:CA14"/>
    <mergeCell ref="CB14:CG14"/>
    <mergeCell ref="CI14:CV14"/>
    <mergeCell ref="CX14:DH14"/>
    <mergeCell ref="A13:AQ13"/>
    <mergeCell ref="AS13:BI13"/>
    <mergeCell ref="BL13:CA13"/>
    <mergeCell ref="CB13:CG13"/>
    <mergeCell ref="CI13:CV13"/>
    <mergeCell ref="CX13:DH13"/>
    <mergeCell ref="A12:AQ12"/>
    <mergeCell ref="AS12:BI12"/>
    <mergeCell ref="BL12:CA12"/>
    <mergeCell ref="CB12:CG12"/>
    <mergeCell ref="CI12:CV12"/>
    <mergeCell ref="CX12:DH12"/>
    <mergeCell ref="A11:AQ11"/>
    <mergeCell ref="AS11:BI11"/>
    <mergeCell ref="BL11:CA11"/>
    <mergeCell ref="CB11:CG11"/>
    <mergeCell ref="CI11:CV11"/>
    <mergeCell ref="CX11:DH11"/>
    <mergeCell ref="A10:AQ10"/>
    <mergeCell ref="AS10:BI10"/>
    <mergeCell ref="BL10:CA10"/>
    <mergeCell ref="CB10:CG10"/>
    <mergeCell ref="CI10:CV10"/>
    <mergeCell ref="CX10:DH10"/>
    <mergeCell ref="DI7:DK7"/>
    <mergeCell ref="BL8:CA9"/>
    <mergeCell ref="CB8:CG9"/>
    <mergeCell ref="CH8:CH9"/>
    <mergeCell ref="CI8:CV8"/>
    <mergeCell ref="CX8:DH8"/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7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7">
      <selection activeCell="G35" sqref="G35:AI35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36" t="s">
        <v>133</v>
      </c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</row>
    <row r="4" spans="1:108" s="4" customFormat="1" ht="18.75">
      <c r="A4" s="326" t="s">
        <v>127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</row>
    <row r="5" spans="1:108" s="4" customFormat="1" ht="18.75">
      <c r="A5" s="326" t="s">
        <v>208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</row>
    <row r="6" spans="1:108" s="4" customFormat="1" ht="18.75">
      <c r="A6" s="326" t="s">
        <v>128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</row>
    <row r="7" spans="1:108" s="4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4" customFormat="1" ht="35.25" customHeight="1">
      <c r="A8" s="327" t="s">
        <v>0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 t="s">
        <v>47</v>
      </c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 t="s">
        <v>129</v>
      </c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</row>
    <row r="9" spans="1:108" s="4" customFormat="1" ht="18.75">
      <c r="A9" s="327">
        <v>1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>
        <v>2</v>
      </c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58"/>
      <c r="CN9" s="58"/>
      <c r="CO9" s="59"/>
      <c r="CP9" s="327">
        <v>3</v>
      </c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</row>
    <row r="10" spans="1:108" s="4" customFormat="1" ht="18.75">
      <c r="A10" s="320" t="s">
        <v>85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2"/>
      <c r="CA10" s="323" t="s">
        <v>100</v>
      </c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5"/>
      <c r="CP10" s="323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5"/>
    </row>
    <row r="11" spans="1:108" s="4" customFormat="1" ht="18.75">
      <c r="A11" s="320" t="s">
        <v>86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2"/>
      <c r="CA11" s="323" t="s">
        <v>102</v>
      </c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61"/>
      <c r="CN11" s="61"/>
      <c r="CO11" s="62"/>
      <c r="CP11" s="323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5"/>
    </row>
    <row r="12" spans="1:108" s="4" customFormat="1" ht="18.75">
      <c r="A12" s="320" t="s">
        <v>130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2"/>
      <c r="CA12" s="323" t="s">
        <v>104</v>
      </c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61"/>
      <c r="CN12" s="61"/>
      <c r="CO12" s="62"/>
      <c r="CP12" s="323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5"/>
    </row>
    <row r="13" spans="1:108" s="4" customFormat="1" ht="18.75">
      <c r="A13" s="320" t="s">
        <v>131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2"/>
      <c r="CA13" s="323" t="s">
        <v>132</v>
      </c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5"/>
      <c r="CP13" s="323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5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36" t="s">
        <v>126</v>
      </c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</row>
    <row r="16" spans="1:109" ht="22.5" customHeight="1">
      <c r="A16" s="326" t="s">
        <v>139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4"/>
    </row>
    <row r="17" spans="1:109" ht="22.5" customHeight="1">
      <c r="A17" s="327" t="s">
        <v>0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 t="s">
        <v>47</v>
      </c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 t="s">
        <v>98</v>
      </c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4"/>
    </row>
    <row r="18" spans="1:109" ht="18.75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>
        <v>2</v>
      </c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58"/>
      <c r="CN18" s="58"/>
      <c r="CO18" s="59"/>
      <c r="CP18" s="327">
        <v>3</v>
      </c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4"/>
    </row>
    <row r="19" spans="1:109" ht="18.75">
      <c r="A19" s="320" t="s">
        <v>99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2"/>
      <c r="CA19" s="323" t="s">
        <v>100</v>
      </c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5"/>
      <c r="CP19" s="323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5"/>
      <c r="DE19" s="4"/>
    </row>
    <row r="20" spans="1:109" ht="58.5" customHeight="1">
      <c r="A20" s="320" t="s">
        <v>101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2"/>
      <c r="CA20" s="323" t="s">
        <v>102</v>
      </c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61"/>
      <c r="CN20" s="61"/>
      <c r="CO20" s="62"/>
      <c r="CP20" s="323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5"/>
      <c r="DE20" s="4"/>
    </row>
    <row r="21" spans="1:109" ht="18.75" customHeight="1">
      <c r="A21" s="320" t="s">
        <v>103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2"/>
      <c r="CA21" s="323" t="s">
        <v>104</v>
      </c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5"/>
      <c r="CP21" s="323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5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165</v>
      </c>
      <c r="B23" s="35"/>
      <c r="C23" s="34"/>
      <c r="D23" s="34"/>
      <c r="E23" s="34"/>
      <c r="F23" s="3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318" t="s">
        <v>145</v>
      </c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318" t="s">
        <v>242</v>
      </c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316" t="s">
        <v>7</v>
      </c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317" t="s">
        <v>8</v>
      </c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34"/>
    </row>
    <row r="27" spans="1:109" ht="18.75">
      <c r="A27" s="35" t="s">
        <v>143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0"/>
      <c r="AY27" s="70"/>
      <c r="AZ27" s="70"/>
      <c r="BA27" s="70"/>
      <c r="BB27" s="70"/>
      <c r="BC27" s="38"/>
      <c r="BD27" s="38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38"/>
    </row>
    <row r="28" spans="1:109" ht="18.75">
      <c r="A28" s="35" t="s">
        <v>144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318" t="s">
        <v>145</v>
      </c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318" t="s">
        <v>146</v>
      </c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2"/>
      <c r="BO29" s="316" t="s">
        <v>7</v>
      </c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317" t="s">
        <v>8</v>
      </c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18" t="s">
        <v>145</v>
      </c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318" t="s">
        <v>241</v>
      </c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316" t="s">
        <v>7</v>
      </c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317" t="s">
        <v>8</v>
      </c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1"/>
      <c r="BF33" s="71"/>
      <c r="BG33" s="71"/>
      <c r="BH33" s="71"/>
      <c r="BI33" s="71"/>
      <c r="BJ33" s="71"/>
      <c r="BK33" s="71"/>
      <c r="BL33" s="71"/>
      <c r="BM33" s="71"/>
      <c r="BN33" s="318" t="s">
        <v>145</v>
      </c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318" t="s">
        <v>241</v>
      </c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71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316" t="s">
        <v>7</v>
      </c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317" t="s">
        <v>8</v>
      </c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72"/>
    </row>
    <row r="35" spans="1:109" ht="18.75">
      <c r="A35" s="35" t="s">
        <v>39</v>
      </c>
      <c r="B35" s="35"/>
      <c r="C35" s="34"/>
      <c r="D35" s="34"/>
      <c r="E35" s="34"/>
      <c r="F35" s="34"/>
      <c r="G35" s="319" t="s">
        <v>243</v>
      </c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1" t="s">
        <v>209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CF3:DD3"/>
    <mergeCell ref="A4:DD4"/>
    <mergeCell ref="A5:DD5"/>
    <mergeCell ref="A6:DD6"/>
    <mergeCell ref="A8:BZ8"/>
    <mergeCell ref="CA8:CO8"/>
    <mergeCell ref="CP8:DD8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BO29:BZ29"/>
    <mergeCell ref="CL29:DD29"/>
    <mergeCell ref="BN30:BZ30"/>
    <mergeCell ref="CL30:DD30"/>
    <mergeCell ref="BO31:BZ31"/>
    <mergeCell ref="CL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2019-06-25T12:54:13Z</cp:lastPrinted>
  <dcterms:created xsi:type="dcterms:W3CDTF">2010-11-26T07:12:57Z</dcterms:created>
  <dcterms:modified xsi:type="dcterms:W3CDTF">2019-10-18T04:58:52Z</dcterms:modified>
  <cp:category/>
  <cp:version/>
  <cp:contentType/>
  <cp:contentStatus/>
</cp:coreProperties>
</file>